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firstSheet="2" activeTab="2"/>
  </bookViews>
  <sheets>
    <sheet name="дод.1" sheetId="1" state="hidden" r:id="rId1"/>
    <sheet name="дод.2" sheetId="2" state="hidden" r:id="rId2"/>
    <sheet name="дод.3" sheetId="3" r:id="rId3"/>
    <sheet name="дод.3-1" sheetId="4" state="hidden" r:id="rId4"/>
    <sheet name="дод.4 " sheetId="5" state="hidden" r:id="rId5"/>
    <sheet name="дод.4  " sheetId="6" state="hidden" r:id="rId6"/>
    <sheet name="дод.5" sheetId="7" r:id="rId7"/>
    <sheet name="дод.6" sheetId="8" r:id="rId8"/>
    <sheet name="дод.7" sheetId="9" state="hidden" r:id="rId9"/>
    <sheet name="дод.8" sheetId="10" state="hidden" r:id="rId10"/>
    <sheet name="дод.9" sheetId="11" state="hidden" r:id="rId11"/>
    <sheet name="дод.10" sheetId="12" state="hidden" r:id="rId12"/>
  </sheets>
  <definedNames>
    <definedName name="_xlfn.AGGREGATE" hidden="1">#NAME?</definedName>
    <definedName name="_xlnm.Print_Titles" localSheetId="0">'дод.1'!$A:$E,'дод.1'!$9:$10</definedName>
    <definedName name="_xlnm.Print_Area" localSheetId="0">'дод.1'!$A$1:$F$111</definedName>
    <definedName name="_xlnm.Print_Area" localSheetId="1">'дод.2'!$A$1:$G$31</definedName>
    <definedName name="_xlnm.Print_Area" localSheetId="2">'дод.3'!$C$1:$S$111</definedName>
    <definedName name="_xlnm.Print_Area" localSheetId="3">'дод.3-1'!$B$1:$R$130</definedName>
    <definedName name="_xlnm.Print_Area" localSheetId="4">'дод.4 '!$A$1:$AB$37</definedName>
    <definedName name="_xlnm.Print_Area" localSheetId="5">'дод.4  '!$A$1:$E$51</definedName>
    <definedName name="_xlnm.Print_Area" localSheetId="6">'дод.5'!$C$1:$L$53</definedName>
    <definedName name="_xlnm.Print_Area" localSheetId="7">'дод.6'!$A$1:$J$51</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<sst xmlns="http://schemas.openxmlformats.org/spreadsheetml/2006/main" count="1884" uniqueCount="1112">
  <si>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</si>
  <si>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</si>
  <si>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</si>
  <si>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</si>
  <si>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</si>
  <si>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</si>
  <si>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</si>
  <si>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</si>
  <si>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</si>
  <si>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</si>
  <si>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</si>
  <si>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</si>
  <si>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</si>
  <si>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</si>
  <si>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</si>
  <si>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</si>
  <si>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</si>
  <si>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</si>
  <si>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</si>
  <si>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</si>
  <si>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</si>
  <si>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</si>
  <si>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</si>
  <si>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</si>
  <si>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</si>
  <si>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</si>
  <si>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</si>
  <si>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</si>
  <si>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</si>
  <si>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</si>
  <si>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</si>
  <si>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</si>
  <si>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</si>
  <si>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</si>
  <si>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</si>
  <si>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</si>
  <si>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</si>
  <si>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</si>
  <si>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</si>
  <si>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</si>
  <si>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</si>
  <si>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</si>
  <si>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</si>
  <si>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</si>
  <si>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</si>
  <si>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</si>
  <si>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</si>
  <si>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</si>
  <si>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</si>
  <si>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</si>
  <si>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</si>
  <si>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</si>
  <si>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</si>
  <si>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</si>
  <si>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</si>
  <si>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</si>
  <si>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</si>
  <si>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</si>
  <si>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</si>
  <si>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</si>
  <si>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</si>
  <si>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</si>
  <si>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</si>
  <si>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</si>
  <si>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</si>
  <si>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</si>
  <si>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</si>
  <si>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</si>
  <si>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</si>
  <si>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</si>
  <si>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</si>
  <si>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</si>
  <si>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</si>
  <si>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</si>
  <si>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</si>
  <si>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</si>
  <si>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</si>
  <si>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</si>
  <si>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</si>
  <si>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</si>
  <si>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</si>
  <si>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</si>
  <si>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</si>
  <si>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</si>
  <si>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</si>
  <si>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</si>
  <si>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</si>
  <si>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</si>
  <si>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</si>
  <si>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</si>
  <si>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</si>
  <si>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</si>
  <si>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</si>
  <si>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</si>
  <si>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</si>
  <si>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</si>
  <si>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</si>
  <si>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</si>
  <si>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</si>
  <si>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</si>
  <si>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</si>
  <si>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</si>
  <si>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</si>
  <si>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</si>
  <si>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</si>
  <si>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</si>
  <si>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</si>
  <si>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</si>
  <si>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</si>
  <si>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</si>
  <si>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</si>
  <si>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</si>
  <si>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</si>
  <si>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</si>
  <si>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</si>
  <si>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</si>
  <si>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</si>
  <si>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</si>
  <si>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</si>
  <si>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</si>
  <si>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</si>
  <si>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</si>
  <si>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</si>
  <si>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</si>
  <si>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</si>
  <si>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</si>
  <si>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</si>
  <si>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</si>
  <si>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</si>
  <si>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</si>
  <si>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</si>
  <si>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</si>
  <si>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</si>
  <si>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</si>
  <si>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</si>
  <si>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</si>
  <si>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</si>
  <si>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</si>
  <si>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</si>
  <si>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</si>
  <si>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</si>
  <si>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</si>
  <si>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</si>
  <si>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</si>
  <si>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</si>
  <si>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</si>
  <si>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</si>
  <si>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</si>
  <si>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</si>
  <si>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</si>
  <si>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</si>
  <si>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</si>
  <si>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</si>
  <si>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</si>
  <si>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</si>
  <si>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</si>
  <si>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</si>
  <si>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</si>
  <si>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</si>
  <si>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</si>
  <si>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</si>
  <si>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</si>
  <si>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</si>
  <si>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</si>
  <si>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</si>
  <si>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</si>
  <si>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</si>
  <si>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</si>
  <si>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</si>
  <si>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</si>
  <si>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</si>
  <si>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</si>
  <si>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</si>
  <si>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</si>
  <si>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</si>
  <si>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</si>
  <si>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</si>
  <si>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</si>
  <si>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</si>
  <si>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</si>
  <si>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</si>
  <si>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</si>
  <si>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</si>
  <si>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</si>
  <si>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</si>
  <si>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</si>
  <si>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</si>
  <si>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</si>
  <si>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</si>
  <si>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</si>
  <si>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</si>
  <si>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</si>
  <si>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</si>
  <si>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</si>
  <si>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</si>
  <si>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</si>
  <si>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</si>
  <si>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</si>
  <si>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</si>
  <si>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</si>
  <si>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</si>
  <si>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</si>
  <si>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</si>
  <si>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</si>
  <si>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</si>
  <si>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</si>
  <si>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</si>
  <si>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</si>
  <si>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</si>
  <si>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</si>
  <si>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</si>
  <si>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</si>
  <si>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</si>
  <si>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</si>
  <si>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</si>
  <si>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</si>
  <si>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</si>
  <si>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</si>
  <si>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</si>
  <si>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</si>
  <si>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</si>
  <si>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</si>
  <si>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</si>
  <si>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</si>
  <si>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</si>
  <si>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</si>
  <si>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</si>
  <si>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</si>
  <si>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</si>
  <si>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</si>
  <si>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</si>
  <si>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</si>
  <si>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</si>
  <si>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</si>
  <si>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</si>
  <si>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</si>
  <si>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</si>
  <si>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</si>
  <si>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</si>
  <si>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</si>
  <si>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</si>
  <si>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</si>
  <si>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</si>
  <si>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</si>
  <si>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</si>
  <si>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</si>
  <si>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</si>
  <si>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</si>
  <si>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</si>
  <si>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</si>
  <si>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</si>
  <si>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</si>
  <si>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</si>
  <si>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</si>
  <si>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</si>
  <si>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</si>
  <si>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</si>
  <si>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</si>
  <si>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</si>
  <si>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</si>
  <si>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</si>
  <si>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</si>
  <si>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</si>
  <si>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</si>
  <si>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</si>
  <si>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</si>
  <si>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</si>
  <si>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</si>
  <si>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</si>
  <si>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</si>
  <si>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</si>
  <si>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</si>
  <si>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</si>
  <si>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</si>
  <si>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</si>
  <si>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</si>
  <si>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</si>
  <si>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</si>
  <si>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</si>
  <si>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</si>
  <si>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</si>
  <si>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</si>
  <si>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</si>
  <si>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</si>
  <si>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</si>
  <si>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</si>
  <si>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</si>
  <si>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</si>
  <si>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</si>
  <si>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</si>
  <si>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</si>
  <si>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</si>
  <si>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</si>
  <si>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</si>
  <si>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</si>
  <si>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</si>
  <si>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</si>
  <si>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</si>
  <si>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</si>
  <si>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</si>
  <si>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</si>
  <si>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</si>
  <si>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</si>
  <si>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</si>
  <si>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</si>
  <si>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</si>
  <si>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</si>
  <si>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</si>
  <si>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</si>
  <si>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</si>
  <si>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</si>
  <si>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</si>
  <si>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</si>
  <si>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</si>
  <si>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</si>
  <si>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</si>
  <si>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</si>
  <si>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</si>
  <si>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</si>
  <si>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</si>
  <si>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</si>
  <si>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</si>
  <si>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</si>
  <si>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</si>
  <si>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</si>
  <si>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</si>
  <si>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</si>
  <si>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</si>
  <si>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</si>
  <si>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</si>
  <si>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</si>
  <si>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</si>
  <si>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</si>
  <si>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</si>
  <si>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</si>
  <si>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</si>
  <si>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</si>
  <si>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</si>
  <si>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</si>
  <si>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</si>
  <si>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</si>
  <si>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</si>
  <si>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</si>
  <si>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</si>
  <si>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</si>
  <si>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</si>
  <si>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</si>
  <si>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</si>
  <si>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</si>
  <si>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</si>
  <si>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</si>
  <si>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</si>
  <si>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</si>
  <si>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</si>
  <si>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</si>
  <si>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</si>
  <si>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</si>
  <si>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</si>
  <si>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</si>
  <si>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</si>
  <si>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</si>
  <si>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</si>
  <si>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</si>
  <si>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</si>
  <si>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</si>
  <si>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</si>
  <si>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</si>
  <si>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</si>
  <si>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</si>
  <si>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</si>
  <si>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</si>
  <si>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</si>
  <si>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</si>
  <si>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</si>
  <si>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</si>
  <si>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</si>
  <si>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</si>
  <si>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</si>
  <si>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</si>
  <si>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</si>
  <si>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</si>
  <si>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</si>
  <si>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</si>
  <si>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</si>
  <si>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</si>
  <si>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</si>
  <si>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</si>
  <si>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</si>
  <si>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</si>
  <si>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</si>
  <si>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</si>
  <si>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</si>
  <si>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</si>
  <si>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</si>
  <si>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</si>
  <si>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</si>
  <si>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</si>
  <si>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</si>
  <si>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</si>
  <si>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</si>
  <si>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</si>
  <si>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</si>
  <si>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</si>
  <si>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</si>
  <si>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</si>
  <si>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</si>
  <si>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</si>
  <si>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</si>
  <si>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</si>
  <si>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</si>
  <si>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</si>
  <si>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</si>
  <si>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</si>
  <si>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</si>
  <si>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</si>
  <si>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</si>
  <si>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</si>
  <si>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</si>
  <si>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</si>
  <si>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</si>
  <si>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</si>
  <si>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</si>
  <si>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</si>
  <si>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</si>
  <si>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</si>
  <si>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</si>
  <si>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</si>
  <si>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</si>
  <si>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</si>
  <si>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</si>
  <si>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</si>
  <si>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</si>
  <si>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</si>
  <si>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</si>
  <si>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</si>
  <si>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</si>
  <si>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</si>
  <si>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</si>
  <si>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</si>
  <si>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</si>
  <si>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</si>
  <si>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</si>
  <si>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</si>
  <si>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</si>
  <si>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</si>
  <si>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</si>
  <si>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</si>
  <si>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</si>
  <si>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</si>
  <si>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</si>
  <si>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</si>
  <si>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</si>
  <si>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</si>
  <si>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</si>
  <si>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</si>
  <si>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</si>
  <si>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</si>
  <si>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</si>
  <si>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</si>
  <si>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</si>
  <si>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</si>
  <si>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</si>
  <si>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</si>
  <si>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</si>
  <si>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</si>
  <si>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</si>
  <si>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</si>
  <si>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</si>
  <si>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</si>
  <si>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</si>
  <si>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</si>
  <si>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</si>
  <si>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</si>
  <si>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</si>
  <si>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</si>
  <si>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</si>
  <si>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</si>
  <si>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</si>
  <si>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</si>
  <si>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</si>
  <si>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</si>
  <si>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</si>
  <si>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</si>
  <si>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</si>
  <si>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</si>
  <si>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</si>
  <si>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</si>
  <si>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</si>
  <si>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</si>
  <si>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</si>
  <si>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</si>
  <si>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</si>
  <si>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</si>
  <si>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</si>
  <si>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</si>
  <si>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Надання позашкільної освіти закладами позашкільної освіти, заходи із позашкільної роботи з дітьми</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</si>
  <si>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</si>
  <si>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</si>
  <si>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</si>
  <si>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</si>
  <si>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</si>
  <si>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</si>
  <si>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</si>
  <si>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</si>
  <si>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</si>
  <si>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</si>
  <si>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</si>
  <si>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</si>
  <si>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</si>
  <si>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</si>
  <si>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</si>
  <si>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</si>
  <si>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</si>
  <si>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</si>
  <si>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</si>
  <si>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</si>
  <si>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</si>
  <si>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</si>
  <si>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</si>
  <si>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</si>
  <si>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</si>
  <si>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</si>
  <si>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</si>
  <si>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</si>
  <si>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</si>
  <si>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</si>
  <si>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</si>
  <si>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</si>
  <si>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</si>
  <si>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</si>
  <si>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</si>
  <si>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</si>
  <si>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</si>
  <si>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</si>
  <si>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</si>
  <si>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</si>
  <si>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</si>
  <si>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</si>
  <si>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</si>
  <si>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</si>
  <si>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</si>
  <si>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</si>
  <si>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</si>
  <si>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</si>
  <si>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</si>
  <si>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</si>
  <si>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</si>
  <si>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</si>
  <si>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</si>
  <si>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</si>
  <si>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</si>
  <si>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</si>
  <si>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</si>
  <si>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</si>
  <si>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</si>
  <si>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</si>
  <si>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</si>
  <si>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</si>
  <si>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</si>
  <si>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</si>
  <si>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</si>
  <si>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</si>
  <si>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</si>
  <si>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</si>
  <si>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</si>
  <si>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</si>
  <si>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</si>
  <si>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</si>
  <si>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</si>
  <si>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</si>
  <si>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</si>
  <si>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</si>
  <si>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</si>
  <si>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Капітальний ремонт тротуарів</t>
  </si>
  <si>
    <t>Разом по 0117310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</si>
  <si>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</si>
  <si>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</si>
  <si>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</si>
  <si>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</si>
  <si>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</si>
  <si>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</si>
  <si>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</si>
  <si>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</si>
  <si>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</si>
  <si>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</si>
  <si>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</si>
  <si>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</si>
  <si>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</si>
  <si>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</si>
  <si>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</si>
  <si>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</si>
  <si>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</si>
  <si>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</si>
  <si>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</si>
  <si>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</si>
  <si>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</si>
  <si>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</si>
  <si>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</si>
  <si>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</si>
  <si>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</si>
  <si>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</si>
  <si>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</si>
  <si>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</si>
  <si>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</si>
  <si>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</si>
  <si>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</si>
  <si>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</si>
  <si>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</si>
  <si>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</si>
  <si>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</si>
  <si>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</si>
  <si>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</si>
  <si>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</si>
  <si>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</si>
  <si>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</si>
  <si>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</si>
  <si>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</si>
  <si>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</si>
  <si>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</si>
  <si>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</si>
  <si>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</si>
  <si>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</si>
  <si>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</si>
  <si>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</si>
  <si>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</si>
  <si>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</si>
  <si>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</si>
  <si>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</si>
  <si>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</si>
  <si>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</si>
  <si>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</si>
  <si>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</si>
  <si>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</si>
  <si>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</si>
  <si>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</si>
  <si>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</si>
  <si>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</si>
  <si>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</si>
  <si>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</si>
  <si>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</si>
  <si>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</si>
  <si>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</si>
  <si>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</si>
  <si>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</si>
  <si>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Програма культурно - масових заходів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</si>
  <si>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</si>
  <si>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</si>
  <si>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</si>
  <si>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</si>
  <si>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</si>
  <si>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</si>
  <si>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</si>
  <si>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</si>
  <si>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</si>
  <si>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</si>
  <si>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</si>
  <si>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</si>
  <si>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</si>
  <si>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</si>
  <si>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</si>
  <si>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</si>
  <si>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</si>
  <si>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</si>
  <si>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</si>
  <si>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</si>
  <si>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</si>
  <si>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</si>
  <si>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</si>
  <si>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</si>
  <si>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</si>
  <si>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</si>
  <si>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</si>
  <si>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</si>
  <si>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</si>
  <si>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</si>
  <si>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</si>
  <si>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</si>
  <si>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</si>
  <si>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</si>
  <si>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</si>
  <si>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</si>
  <si>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</si>
  <si>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</si>
  <si>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</si>
  <si>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</si>
  <si>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</si>
  <si>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</si>
  <si>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</si>
  <si>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</si>
  <si>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</si>
  <si>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</si>
  <si>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</si>
  <si>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</si>
  <si>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</si>
  <si>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</si>
  <si>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</si>
  <si>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</si>
  <si>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</si>
  <si>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</si>
  <si>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</si>
  <si>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</si>
  <si>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</si>
  <si>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</si>
  <si>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</si>
  <si>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</si>
  <si>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</si>
  <si>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</si>
  <si>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</si>
  <si>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</si>
  <si>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</si>
  <si>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</si>
  <si>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</si>
  <si>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</si>
  <si>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</si>
  <si>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</si>
  <si>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</si>
  <si>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</si>
  <si>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</si>
  <si>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</si>
  <si>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</si>
  <si>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 xml:space="preserve">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</si>
  <si>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</si>
  <si>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</si>
  <si>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</si>
  <si>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</si>
  <si>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</si>
  <si>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</si>
  <si>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</si>
  <si>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</si>
  <si>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</si>
  <si>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</si>
  <si>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</si>
  <si>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</si>
  <si>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</si>
  <si>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</si>
  <si>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</si>
  <si>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</si>
  <si>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</si>
  <si>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</si>
  <si>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</si>
  <si>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</si>
  <si>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</si>
  <si>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</si>
  <si>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</si>
  <si>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</si>
  <si>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</si>
  <si>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</si>
  <si>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</si>
  <si>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</si>
  <si>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</si>
  <si>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</si>
  <si>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</si>
  <si>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</si>
  <si>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</si>
  <si>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</si>
  <si>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</si>
  <si>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</si>
  <si>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</si>
  <si>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</si>
  <si>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</si>
  <si>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</si>
  <si>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</si>
  <si>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</si>
  <si>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</si>
  <si>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</si>
  <si>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</si>
  <si>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</si>
  <si>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</si>
  <si>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</si>
  <si>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</si>
  <si>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</si>
  <si>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</si>
  <si>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</si>
  <si>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</si>
  <si>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</si>
  <si>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</si>
  <si>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</si>
  <si>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</si>
  <si>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</si>
  <si>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</si>
  <si>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</si>
  <si>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</si>
  <si>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</si>
  <si>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</si>
  <si>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</si>
  <si>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</si>
  <si>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</si>
  <si>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</si>
  <si>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</si>
  <si>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</si>
  <si>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</si>
  <si>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</si>
  <si>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</si>
  <si>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</si>
  <si>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</si>
  <si>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</si>
  <si>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</si>
  <si>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</si>
  <si>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</si>
  <si>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</si>
  <si>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</si>
  <si>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</si>
  <si>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</si>
  <si>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</si>
  <si>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</si>
  <si>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</si>
  <si>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</si>
  <si>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</si>
  <si>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</si>
  <si>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</si>
  <si>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</si>
  <si>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</si>
  <si>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</si>
  <si>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</si>
  <si>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</si>
  <si>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</si>
  <si>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</si>
  <si>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</si>
  <si>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</si>
  <si>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</si>
  <si>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</si>
  <si>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</si>
  <si>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</si>
  <si>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</si>
  <si>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</si>
  <si>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</si>
  <si>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</si>
  <si>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</si>
  <si>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</si>
  <si>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</si>
  <si>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</si>
  <si>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</si>
  <si>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</si>
  <si>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</si>
  <si>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</si>
  <si>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</si>
  <si>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</si>
  <si>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</si>
  <si>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</si>
  <si>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</si>
  <si>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</si>
  <si>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</si>
  <si>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</si>
  <si>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</si>
  <si>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</si>
  <si>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</si>
  <si>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</si>
  <si>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</si>
  <si>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</si>
  <si>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</si>
  <si>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</si>
  <si>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</si>
  <si>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</si>
  <si>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</si>
  <si>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</si>
  <si>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</si>
  <si>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</si>
  <si>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</si>
  <si>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</si>
  <si>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</si>
  <si>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</si>
  <si>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</si>
  <si>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</si>
  <si>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</si>
  <si>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</si>
  <si>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</si>
  <si>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</si>
  <si>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</si>
  <si>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</si>
  <si>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</si>
  <si>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</si>
  <si>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</si>
  <si>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</si>
  <si>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</si>
  <si>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</si>
  <si>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</si>
  <si>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</si>
  <si>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</si>
  <si>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</si>
  <si>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</si>
  <si>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</si>
  <si>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</si>
  <si>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</si>
  <si>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</si>
  <si>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</si>
  <si>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</si>
  <si>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</si>
  <si>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</si>
  <si>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</si>
  <si>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</si>
  <si>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</si>
  <si>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</si>
  <si>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</si>
  <si>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</si>
  <si>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</si>
  <si>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</si>
  <si>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</si>
  <si>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</si>
  <si>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</si>
  <si>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</si>
  <si>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</si>
  <si>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</si>
  <si>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</si>
  <si>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</si>
  <si>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</si>
  <si>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</si>
  <si>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</si>
  <si>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</si>
  <si>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</si>
  <si>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</si>
  <si>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</si>
  <si>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</si>
  <si>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</si>
  <si>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</si>
  <si>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</si>
  <si>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</si>
  <si>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0611070</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</si>
  <si>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</si>
  <si>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</si>
  <si>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</si>
  <si>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</si>
  <si>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</si>
  <si>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</si>
  <si>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</si>
  <si>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</si>
  <si>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</si>
  <si>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</si>
  <si>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</si>
  <si>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</si>
  <si>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</si>
  <si>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</si>
  <si>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</si>
  <si>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</si>
  <si>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</si>
  <si>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</si>
  <si>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</si>
  <si>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</si>
  <si>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</si>
  <si>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</si>
  <si>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</si>
  <si>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</si>
  <si>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</si>
  <si>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</si>
  <si>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</si>
  <si>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</si>
  <si>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</si>
  <si>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</si>
  <si>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</si>
  <si>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</si>
  <si>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</si>
  <si>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</si>
  <si>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</si>
  <si>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</si>
  <si>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</si>
  <si>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</si>
  <si>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</si>
  <si>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</si>
  <si>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</si>
  <si>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</si>
  <si>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</si>
  <si>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</si>
  <si>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</si>
  <si>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</si>
  <si>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</si>
  <si>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</si>
  <si>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</si>
  <si>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</si>
  <si>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</si>
  <si>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</si>
  <si>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</si>
  <si>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</si>
  <si>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</si>
  <si>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</si>
  <si>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</si>
  <si>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</si>
  <si>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</si>
  <si>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</si>
  <si>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</si>
  <si>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</si>
  <si>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</si>
  <si>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</si>
  <si>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</si>
  <si>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</si>
  <si>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</si>
  <si>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</si>
  <si>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</si>
  <si>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</si>
  <si>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</si>
  <si>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</si>
  <si>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</si>
  <si>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</si>
  <si>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</si>
  <si>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</si>
  <si>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</si>
  <si>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</si>
  <si>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</si>
  <si>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</si>
  <si>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</si>
  <si>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</si>
  <si>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Виплати на поховання одиноких громадян</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</si>
  <si>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</si>
  <si>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</si>
  <si>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</si>
  <si>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</si>
  <si>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0611060</t>
  </si>
  <si>
    <t>0611061</t>
  </si>
  <si>
    <t>1061</t>
  </si>
  <si>
    <r>
      <t>ЗМІНИ до РОЗПОДІЛУ</t>
    </r>
    <r>
      <rPr>
        <b/>
        <sz val="14"/>
        <rFont val="Times New Roman"/>
        <family val="1"/>
      </rPr>
      <t xml:space="preserve">
видатків бюджету Золочівської міської територіальної громади на 2021 рік</t>
    </r>
  </si>
  <si>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</si>
  <si>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</si>
  <si>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</si>
  <si>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</si>
  <si>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</si>
  <si>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</si>
  <si>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</si>
  <si>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</si>
  <si>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</si>
  <si>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</si>
  <si>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</si>
  <si>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Проведення робіт по підключенню новозбудованої громадської вбиральні  до діючого каналізаційного колектора та водопроводу по вул.С.Бандери в м.Золочеві Львівської області</t>
  </si>
  <si>
    <t>Влаштування опалення, електропроводки та освітлення громадської модульної вбиральні в м.Золочеві Львівської області</t>
  </si>
  <si>
    <t>Капітальний ремонт тротуару вул. Репіна в м. Золочеві Львівської області</t>
  </si>
  <si>
    <t>Капітальний ремонт тротуарів вул. Бандери Ст. Героя України в м. Золочеві Львівської області</t>
  </si>
  <si>
    <t>Капітальний ремонт тротуару вул. Міцкевича в м. Золочеві Львівської області</t>
  </si>
  <si>
    <t>Капітальний ремонт тротуару вул. Шашкевича М. в м. Золочеві Львівської області</t>
  </si>
  <si>
    <t>Капітальний ремонт тротуару від вул. Валова до провулку Пушкіна О. в м. Золочеві Львівської області</t>
  </si>
  <si>
    <t>Капітальний ремонт тротуару від вул. Валова до вул. Бандери Ст. Героя України в м. Золочеві Львівської області</t>
  </si>
  <si>
    <t>Капітальний ремонт тротуару від вул. Барвінського до вул. Заріччя в м. Золочеві Львівської області</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</si>
  <si>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</si>
  <si>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</si>
  <si>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</si>
  <si>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</si>
  <si>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</si>
  <si>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</si>
  <si>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 xml:space="preserve">Капітальний ремонт відділення анестезіології з ліжками для інтенсивної терапії КНП «Золочівська ЦРЛ» 
м. Золочів, вул. Павлова академіка,48.
</t>
  </si>
  <si>
    <t>Разом по 0117322</t>
  </si>
  <si>
    <t>Будівництво інших об'єктів комунальної власності</t>
  </si>
  <si>
    <t>Разом по 0117330</t>
  </si>
  <si>
    <t>Капітальний ремонт дороги по вул. Львівська в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</si>
  <si>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</si>
  <si>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</si>
  <si>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</si>
  <si>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</si>
  <si>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</si>
  <si>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</si>
  <si>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</si>
  <si>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</si>
  <si>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</si>
  <si>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</si>
  <si>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</si>
  <si>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</si>
  <si>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</si>
  <si>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</si>
  <si>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</si>
  <si>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</si>
  <si>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</si>
  <si>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</si>
  <si>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Додаток № 10                                                                                до рішення сесії Золочівської міської ради  Золочівського району Львівської області від 25.02.2021 р. № 117</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</si>
  <si>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</si>
  <si>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</si>
  <si>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</si>
  <si>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</si>
  <si>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</si>
  <si>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</si>
  <si>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</si>
  <si>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</si>
  <si>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</si>
  <si>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</si>
  <si>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</si>
  <si>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</si>
  <si>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</si>
  <si>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</si>
  <si>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</si>
  <si>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</si>
  <si>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</si>
  <si>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</si>
  <si>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</si>
  <si>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</si>
  <si>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</si>
  <si>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</si>
  <si>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</si>
  <si>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</si>
  <si>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</si>
  <si>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</si>
  <si>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</si>
  <si>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Зміни до розподілу витрат бюджету Золочівської міської територіальної громади на реалізацію місцевих програм у 2021 році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</si>
  <si>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</si>
  <si>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</si>
  <si>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</si>
  <si>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Виготовлення ПКД по енергозберігаючих заходах Золочівської ОЗЗСО №1</t>
  </si>
  <si>
    <t>Виготовлення ПКД по реконструкції адмінбудинку с.Червоне</t>
  </si>
  <si>
    <t>Капітальний ремонт системи опалення ДБСТ по вул.Львівській</t>
  </si>
  <si>
    <t>Капітальний ремонт кабінетів в адмінбудівлі на вул.Чорновола.В.,3 в м.Золочеві Львівської області</t>
  </si>
  <si>
    <t>Капітальний ремонт кабінетів в адмінбудівлі на вул.Шашкевича 22, в м.Золочеві Львівської області</t>
  </si>
  <si>
    <t>Рішення сесії №       від           року</t>
  </si>
  <si>
    <t>Програма сплати членських внесків в Асоціації органів місцевого самоврядування на 2021 рік</t>
  </si>
  <si>
    <t>Капітальний ремонт ( реконструкція, будівництво) об'єктів комунальної власності Золочіської міської територіальної громади</t>
  </si>
  <si>
    <t>Рішення сесії №     від        року</t>
  </si>
  <si>
    <t>Програма фінансової підтримки комунального некомерційного підприємства  "Золочівська центральна районна лікарня" Золочівської міської ради Золочівського району Львівської області на 2021 рік</t>
  </si>
  <si>
    <t xml:space="preserve">Капітальний ремонт кімнат в приміщенні КП "Готель Україна" </t>
  </si>
  <si>
    <t xml:space="preserve">Капітальний ремонт кабінетів в приміщенні КП "Золочівська міська друкарня" </t>
  </si>
  <si>
    <t>КП " Готель Україна"</t>
  </si>
  <si>
    <t>КП "Золочівська міська друкарня"</t>
  </si>
  <si>
    <t>Додаток № 2                                                       до рішення сесії Золочівської міської ради  Золочівського району Львівської області від   15.04.2021 р. № 306</t>
  </si>
  <si>
    <t>Додаток № 4                                                                                до рішення сесії Золочівської міської ради  Золочівського району Львівської області від  15.04.2021  р. № 306</t>
  </si>
  <si>
    <t>Додаток № 7                                                                                до рішення сесії Золочівської міської ради  Золочівського району Львівської області від 15.04.2021  р. № 306</t>
  </si>
  <si>
    <t xml:space="preserve">до рішення сесії Золочівської міської ради  Золочівського району Львівської області від  .04.2021 р. № </t>
  </si>
  <si>
    <t>Співфінансування обласної Програми проведення обласного конкурсу проєктів місцевих ініціатив у Львівській олласті на 2020-2025 роки</t>
  </si>
  <si>
    <t>Виготовлення ПКД по реконструкції КНП "Золочівська ЦРЛ"</t>
  </si>
  <si>
    <t>Додаток  №3 до  рішення сесії Золочівської міської ради Золочівського району Львівської області від  22 .04.2021 р.  № 481</t>
  </si>
  <si>
    <t>Додаток № 5                                                                                до рішення сесії Золочівської міської ради  Золочівського району Львівської області від  22 .04.2021 р. № 481</t>
  </si>
  <si>
    <t>Додаток № 6                                                                                до рішення сесії Золочівської міської ради  Золочівського району Львівської області від  22 .04.2021 р. № 481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</si>
</sst>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color indexed="63"/>
      </left>
      <right style="medium"/>
      <top style="thin"/>
      <bottom style="thin"/>
    </border>
    <border>
      <left style="medium"/>
      <right style="medium"/>
      <top style="thin"/>
      <bottom style="medium"/>
    </border>
    <border>
      <left style="medium"/>
      <right style="thin"/>
      <top style="thin"/>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00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200"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33" fillId="0" borderId="26"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6" xfId="121" applyFont="1" applyBorder="1" applyAlignment="1">
      <alignment horizontal="center" wrapText="1"/>
      <protection/>
    </xf>
    <xf numFmtId="0" fontId="37" fillId="0" borderId="26" xfId="121" applyFont="1" applyBorder="1" applyAlignment="1">
      <alignment horizontal="center" wrapText="1"/>
      <protection/>
    </xf>
    <xf numFmtId="2" fontId="37" fillId="0" borderId="26" xfId="121" applyNumberFormat="1" applyFont="1" applyBorder="1" applyAlignment="1">
      <alignment horizontal="center" wrapText="1"/>
      <protection/>
    </xf>
    <xf numFmtId="0" fontId="59" fillId="0" borderId="27"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7" xfId="121" applyFont="1" applyBorder="1" applyAlignment="1">
      <alignment horizontal="left" vertical="top" wrapText="1"/>
      <protection/>
    </xf>
    <xf numFmtId="0" fontId="40" fillId="0" borderId="26" xfId="121" applyFont="1" applyBorder="1" applyAlignment="1">
      <alignment horizontal="center"/>
      <protection/>
    </xf>
    <xf numFmtId="0" fontId="40" fillId="0" borderId="26" xfId="121" applyFont="1" applyBorder="1">
      <alignment/>
      <protection/>
    </xf>
    <xf numFmtId="203" fontId="40" fillId="0" borderId="26" xfId="121" applyNumberFormat="1" applyFont="1" applyBorder="1" applyAlignment="1">
      <alignment horizontal="center"/>
      <protection/>
    </xf>
    <xf numFmtId="0" fontId="37" fillId="0" borderId="26"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7" xfId="121" applyFont="1" applyBorder="1">
      <alignment/>
      <protection/>
    </xf>
    <xf numFmtId="0" fontId="37" fillId="0" borderId="26"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7" xfId="0" applyNumberFormat="1" applyFont="1" applyFill="1" applyBorder="1" applyAlignment="1" applyProtection="1">
      <alignment horizontal="center" vertical="center" wrapText="1"/>
      <protection/>
    </xf>
    <xf numFmtId="0" fontId="0" fillId="0" borderId="26"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7"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20" fillId="0" borderId="55"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0"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200" fontId="20" fillId="0" borderId="65"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6"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7" xfId="106" applyNumberFormat="1" applyFont="1" applyFill="1" applyBorder="1" applyAlignment="1">
      <alignment horizontal="right" vertical="center"/>
      <protection/>
    </xf>
    <xf numFmtId="0" fontId="65" fillId="53" borderId="67" xfId="106" applyFont="1" applyFill="1" applyBorder="1" applyAlignment="1">
      <alignment horizontal="left" vertical="center" wrapText="1"/>
      <protection/>
    </xf>
    <xf numFmtId="1" fontId="19" fillId="53" borderId="67" xfId="106" applyNumberFormat="1" applyFont="1" applyFill="1" applyBorder="1" applyAlignment="1">
      <alignment horizontal="right" vertical="center"/>
      <protection/>
    </xf>
    <xf numFmtId="0" fontId="19" fillId="53" borderId="67" xfId="106" applyFont="1" applyFill="1" applyBorder="1" applyAlignment="1">
      <alignment horizontal="left" vertical="center" wrapText="1"/>
      <protection/>
    </xf>
    <xf numFmtId="1" fontId="0" fillId="53" borderId="67" xfId="106" applyNumberFormat="1" applyFont="1" applyFill="1" applyBorder="1" applyAlignment="1">
      <alignment horizontal="right" vertical="center"/>
      <protection/>
    </xf>
    <xf numFmtId="0" fontId="0" fillId="53" borderId="67"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8" xfId="104" applyNumberFormat="1" applyFont="1" applyFill="1" applyBorder="1" applyAlignment="1">
      <alignment horizontal="right" vertical="center"/>
      <protection/>
    </xf>
    <xf numFmtId="0" fontId="20" fillId="12" borderId="68"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8" xfId="104" applyNumberFormat="1" applyFont="1" applyFill="1" applyBorder="1" applyAlignment="1">
      <alignment vertical="center"/>
      <protection/>
    </xf>
    <xf numFmtId="1" fontId="65" fillId="53" borderId="67" xfId="104" applyNumberFormat="1" applyFont="1" applyFill="1" applyBorder="1" applyAlignment="1">
      <alignment horizontal="right" vertical="center"/>
      <protection/>
    </xf>
    <xf numFmtId="0" fontId="65" fillId="53" borderId="67"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7" xfId="104" applyNumberFormat="1" applyFont="1" applyFill="1" applyBorder="1" applyAlignment="1">
      <alignment vertical="center"/>
      <protection/>
    </xf>
    <xf numFmtId="1" fontId="0" fillId="53" borderId="67" xfId="104" applyNumberFormat="1" applyFont="1" applyFill="1" applyBorder="1" applyAlignment="1">
      <alignment horizontal="right" vertical="center"/>
      <protection/>
    </xf>
    <xf numFmtId="0" fontId="0" fillId="53" borderId="67"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7" xfId="104" applyNumberFormat="1" applyFont="1" applyFill="1" applyBorder="1" applyAlignment="1">
      <alignment vertical="center"/>
      <protection/>
    </xf>
    <xf numFmtId="0" fontId="109" fillId="0" borderId="0" xfId="0" applyFont="1" applyAlignment="1">
      <alignment/>
    </xf>
    <xf numFmtId="1" fontId="19" fillId="53" borderId="67" xfId="104" applyNumberFormat="1" applyFont="1" applyFill="1" applyBorder="1" applyAlignment="1">
      <alignment horizontal="right" vertical="center"/>
      <protection/>
    </xf>
    <xf numFmtId="0" fontId="19" fillId="53" borderId="67"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7"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52" fillId="0" borderId="20" xfId="0" applyNumberFormat="1" applyFont="1" applyBorder="1" applyAlignment="1">
      <alignment horizontal="center" vertical="center"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7" xfId="0" applyFont="1" applyFill="1" applyBorder="1" applyAlignment="1">
      <alignment horizontal="center" vertical="top" wrapText="1"/>
    </xf>
    <xf numFmtId="0" fontId="37" fillId="13" borderId="26" xfId="0" applyFont="1" applyFill="1" applyBorder="1" applyAlignment="1">
      <alignment horizontal="center" vertical="top" wrapText="1"/>
    </xf>
    <xf numFmtId="49" fontId="37" fillId="13" borderId="26" xfId="0" applyNumberFormat="1" applyFont="1" applyFill="1" applyBorder="1" applyAlignment="1">
      <alignment horizontal="center" vertical="top" wrapText="1"/>
    </xf>
    <xf numFmtId="0" fontId="40" fillId="13" borderId="26" xfId="0" applyFont="1" applyFill="1" applyBorder="1" applyAlignment="1">
      <alignment horizontal="justify" vertical="top" wrapText="1"/>
    </xf>
    <xf numFmtId="200" fontId="39" fillId="13" borderId="26"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9" xfId="0" applyBorder="1" applyAlignment="1">
      <alignment horizontal="center"/>
    </xf>
    <xf numFmtId="0" fontId="0" fillId="0" borderId="25" xfId="0" applyBorder="1" applyAlignment="1">
      <alignment/>
    </xf>
    <xf numFmtId="0" fontId="0" fillId="0" borderId="69"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70"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1" xfId="0" applyBorder="1" applyAlignment="1">
      <alignment horizontal="center"/>
    </xf>
    <xf numFmtId="0" fontId="19" fillId="0" borderId="37" xfId="0" applyFont="1" applyBorder="1" applyAlignment="1">
      <alignment horizontal="center" vertical="top" wrapText="1"/>
    </xf>
    <xf numFmtId="0" fontId="19" fillId="0" borderId="27" xfId="0" applyFont="1" applyBorder="1" applyAlignment="1">
      <alignment horizontal="center"/>
    </xf>
    <xf numFmtId="0" fontId="19" fillId="0" borderId="26"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2"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35" fillId="0" borderId="55" xfId="0" applyNumberFormat="1" applyFont="1" applyFill="1" applyBorder="1" applyAlignment="1">
      <alignment horizontal="center" vertical="justify"/>
    </xf>
    <xf numFmtId="49" fontId="35" fillId="0" borderId="0" xfId="0" applyNumberFormat="1" applyFont="1" applyFill="1" applyBorder="1" applyAlignment="1">
      <alignment horizontal="left" vertical="center" wrapText="1"/>
    </xf>
    <xf numFmtId="49" fontId="40" fillId="54" borderId="27" xfId="0" applyNumberFormat="1" applyFont="1" applyFill="1" applyBorder="1" applyAlignment="1" applyProtection="1">
      <alignment horizontal="center" vertical="center" wrapText="1"/>
      <protection/>
    </xf>
    <xf numFmtId="49" fontId="40" fillId="54" borderId="26" xfId="0" applyNumberFormat="1" applyFont="1" applyFill="1" applyBorder="1" applyAlignment="1">
      <alignment horizontal="center" vertical="center"/>
    </xf>
    <xf numFmtId="0" fontId="40" fillId="54" borderId="26" xfId="0" applyFont="1" applyFill="1" applyBorder="1" applyAlignment="1">
      <alignment horizontal="left" vertical="center" wrapText="1"/>
    </xf>
    <xf numFmtId="0" fontId="40" fillId="54" borderId="26" xfId="0" applyFont="1" applyFill="1" applyBorder="1" applyAlignment="1">
      <alignment vertical="top" wrapText="1"/>
    </xf>
    <xf numFmtId="4" fontId="40" fillId="54" borderId="26" xfId="0" applyNumberFormat="1" applyFont="1" applyFill="1" applyBorder="1" applyAlignment="1">
      <alignment horizontal="center" vertical="center" wrapText="1"/>
    </xf>
    <xf numFmtId="49" fontId="40" fillId="54" borderId="26" xfId="0" applyNumberFormat="1" applyFont="1" applyFill="1" applyBorder="1" applyAlignment="1" applyProtection="1">
      <alignment horizontal="center" vertical="center" wrapText="1"/>
      <protection/>
    </xf>
    <xf numFmtId="0" fontId="37" fillId="54" borderId="26" xfId="0" applyNumberFormat="1" applyFont="1" applyFill="1" applyBorder="1" applyAlignment="1" applyProtection="1">
      <alignment horizontal="center" vertical="center" wrapText="1"/>
      <protection/>
    </xf>
    <xf numFmtId="0" fontId="40" fillId="54" borderId="26" xfId="0" applyNumberFormat="1" applyFont="1" applyFill="1" applyBorder="1" applyAlignment="1" applyProtection="1">
      <alignment horizontal="center" vertical="center" wrapText="1"/>
      <protection/>
    </xf>
    <xf numFmtId="0" fontId="37" fillId="54"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3"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9" xfId="0" applyFont="1" applyFill="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9"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9"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33" fillId="0" borderId="60" xfId="0" applyNumberFormat="1" applyFont="1" applyFill="1" applyBorder="1" applyAlignment="1">
      <alignment horizontal="center" vertical="top"/>
    </xf>
    <xf numFmtId="200" fontId="20" fillId="0" borderId="72"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52" fillId="53" borderId="25" xfId="0" applyNumberFormat="1" applyFont="1" applyFill="1" applyBorder="1" applyAlignment="1">
      <alignment horizontal="center" vertical="center" wrapText="1"/>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200" fontId="33" fillId="0" borderId="58" xfId="0" applyNumberFormat="1" applyFont="1" applyFill="1" applyBorder="1" applyAlignment="1">
      <alignment horizontal="center" vertical="top"/>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15" xfId="0" applyNumberFormat="1" applyBorder="1" applyAlignment="1">
      <alignment horizontal="righ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49" fontId="35" fillId="0" borderId="58" xfId="0" applyNumberFormat="1" applyFont="1" applyFill="1" applyBorder="1" applyAlignment="1">
      <alignment horizontal="center" vertical="justify"/>
    </xf>
    <xf numFmtId="49" fontId="35" fillId="0" borderId="24" xfId="0" applyNumberFormat="1" applyFont="1" applyFill="1" applyBorder="1" applyAlignment="1">
      <alignment horizontal="center" vertical="justify"/>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7" xfId="0" applyNumberFormat="1" applyFont="1" applyFill="1" applyBorder="1" applyAlignment="1">
      <alignment horizontal="center" vertical="justify"/>
    </xf>
    <xf numFmtId="49" fontId="52" fillId="54" borderId="26" xfId="0" applyNumberFormat="1" applyFont="1" applyFill="1" applyBorder="1" applyAlignment="1">
      <alignment horizontal="center" vertical="justify"/>
    </xf>
    <xf numFmtId="49" fontId="40" fillId="54" borderId="26" xfId="0" applyNumberFormat="1" applyFont="1" applyFill="1" applyBorder="1" applyAlignment="1">
      <alignment horizontal="left" vertical="center" wrapText="1"/>
    </xf>
    <xf numFmtId="0" fontId="52" fillId="54" borderId="26" xfId="0" applyFont="1" applyFill="1" applyBorder="1" applyAlignment="1">
      <alignment horizontal="left" vertical="top" wrapText="1"/>
    </xf>
    <xf numFmtId="0" fontId="52" fillId="54" borderId="26" xfId="0" applyFont="1" applyFill="1" applyBorder="1" applyAlignment="1">
      <alignment vertical="top" wrapText="1"/>
    </xf>
    <xf numFmtId="4" fontId="52" fillId="54" borderId="26"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20" fillId="0" borderId="26" xfId="0" applyNumberFormat="1" applyFont="1" applyFill="1" applyBorder="1" applyAlignment="1">
      <alignment horizontal="center" vertical="top"/>
    </xf>
    <xf numFmtId="4" fontId="20" fillId="0" borderId="53" xfId="0" applyNumberFormat="1" applyFont="1" applyFill="1" applyBorder="1" applyAlignment="1">
      <alignment horizontal="center" vertical="top"/>
    </xf>
    <xf numFmtId="4" fontId="40" fillId="13" borderId="26"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3"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9"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9"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49" fontId="37" fillId="0" borderId="25" xfId="0" applyNumberFormat="1" applyFont="1" applyFill="1" applyBorder="1" applyAlignment="1">
      <alignment horizontal="center" vertical="center"/>
    </xf>
    <xf numFmtId="0" fontId="37" fillId="0" borderId="15" xfId="0" applyFont="1" applyBorder="1" applyAlignment="1">
      <alignment vertical="center" wrapText="1"/>
    </xf>
    <xf numFmtId="0" fontId="40" fillId="54" borderId="25" xfId="0" applyFont="1" applyFill="1" applyBorder="1" applyAlignment="1">
      <alignment vertical="center" wrapText="1"/>
    </xf>
    <xf numFmtId="0" fontId="40" fillId="13" borderId="26" xfId="0" applyFont="1" applyFill="1" applyBorder="1" applyAlignment="1">
      <alignment vertical="center"/>
    </xf>
    <xf numFmtId="0" fontId="40" fillId="13" borderId="26" xfId="0" applyFont="1" applyFill="1" applyBorder="1" applyAlignment="1">
      <alignment vertical="center" wrapText="1"/>
    </xf>
    <xf numFmtId="2" fontId="40" fillId="13" borderId="26" xfId="0" applyNumberFormat="1" applyFont="1" applyFill="1" applyBorder="1" applyAlignment="1">
      <alignment vertical="center"/>
    </xf>
    <xf numFmtId="0" fontId="40" fillId="13" borderId="39" xfId="0" applyFont="1" applyFill="1" applyBorder="1" applyAlignment="1">
      <alignment vertical="center"/>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00" fontId="20" fillId="0" borderId="76"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25" xfId="0" applyFont="1" applyBorder="1" applyAlignment="1">
      <alignment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3"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Font="1" applyFill="1" applyBorder="1" applyAlignment="1">
      <alignment horizontal="left" vertical="center" wrapText="1"/>
    </xf>
    <xf numFmtId="0" fontId="20" fillId="0" borderId="26"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7"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6"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7"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6" xfId="0" applyNumberFormat="1" applyFont="1" applyFill="1" applyBorder="1" applyAlignment="1">
      <alignment horizontal="center" vertical="center"/>
    </xf>
    <xf numFmtId="0" fontId="33" fillId="0" borderId="26"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6" xfId="0" applyFont="1" applyFill="1" applyBorder="1" applyAlignment="1">
      <alignment vertical="center"/>
    </xf>
    <xf numFmtId="0" fontId="20" fillId="13" borderId="26"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9" xfId="0" applyNumberFormat="1" applyFont="1" applyFill="1" applyBorder="1" applyAlignment="1">
      <alignment vertical="center"/>
    </xf>
    <xf numFmtId="2" fontId="20" fillId="54" borderId="69" xfId="0" applyNumberFormat="1" applyFont="1" applyFill="1" applyBorder="1" applyAlignment="1">
      <alignment vertical="center"/>
    </xf>
    <xf numFmtId="2" fontId="33" fillId="0" borderId="69"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4"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9"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9" xfId="0" applyNumberFormat="1" applyFont="1" applyFill="1" applyBorder="1" applyAlignment="1">
      <alignment vertical="center"/>
    </xf>
    <xf numFmtId="0" fontId="89"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0" fontId="112" fillId="0" borderId="15" xfId="0" applyFont="1" applyBorder="1" applyAlignment="1">
      <alignment wrapText="1"/>
    </xf>
    <xf numFmtId="0" fontId="40" fillId="53" borderId="25" xfId="0" applyFont="1" applyFill="1" applyBorder="1" applyAlignment="1">
      <alignment vertical="center"/>
    </xf>
    <xf numFmtId="0" fontId="40" fillId="53" borderId="69" xfId="0" applyFont="1" applyFill="1" applyBorder="1" applyAlignment="1">
      <alignment vertical="center"/>
    </xf>
    <xf numFmtId="49" fontId="37" fillId="53" borderId="73"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37" fillId="53" borderId="73"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37" fillId="53" borderId="69"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80"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80" xfId="0" applyFont="1" applyBorder="1" applyAlignment="1">
      <alignment/>
    </xf>
    <xf numFmtId="0" fontId="19" fillId="0" borderId="29" xfId="0" applyFont="1"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89"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7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80" xfId="0" applyBorder="1" applyAlignment="1">
      <alignment horizontal="center"/>
    </xf>
    <xf numFmtId="0" fontId="35" fillId="0" borderId="81" xfId="0" applyFont="1" applyBorder="1" applyAlignment="1">
      <alignment horizontal="center" vertical="top" wrapText="1"/>
    </xf>
    <xf numFmtId="0" fontId="0" fillId="0" borderId="82" xfId="0" applyBorder="1" applyAlignment="1">
      <alignment horizontal="center" vertical="top" wrapText="1"/>
    </xf>
    <xf numFmtId="0" fontId="30" fillId="0" borderId="63" xfId="121" applyFont="1" applyBorder="1" applyAlignment="1">
      <alignment horizontal="center" vertical="top" wrapText="1"/>
      <protection/>
    </xf>
    <xf numFmtId="0" fontId="0" fillId="0" borderId="80" xfId="0" applyBorder="1" applyAlignment="1">
      <alignment horizontal="center" vertical="top" wrapText="1"/>
    </xf>
    <xf numFmtId="0" fontId="0" fillId="0" borderId="29" xfId="0" applyBorder="1" applyAlignment="1">
      <alignment horizontal="center" vertical="top" wrapText="1"/>
    </xf>
    <xf numFmtId="0" fontId="30" fillId="0" borderId="80"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30" fillId="0" borderId="82" xfId="121" applyFont="1" applyBorder="1" applyAlignment="1">
      <alignment horizontal="center" vertical="top" wrapText="1"/>
      <protection/>
    </xf>
    <xf numFmtId="0" fontId="0" fillId="0" borderId="86" xfId="0" applyBorder="1" applyAlignment="1">
      <alignment horizontal="center" vertical="top" wrapText="1"/>
    </xf>
    <xf numFmtId="0" fontId="0" fillId="0" borderId="87"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0"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0" fillId="0" borderId="42" xfId="0" applyBorder="1" applyAlignment="1">
      <alignment/>
    </xf>
    <xf numFmtId="0" fontId="37" fillId="0" borderId="16" xfId="121" applyFont="1" applyBorder="1" applyAlignment="1">
      <alignment horizontal="center"/>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40" fillId="0" borderId="16" xfId="121" applyFont="1" applyBorder="1" applyAlignment="1">
      <alignment horizontal="center" wrapText="1"/>
      <protection/>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40" fillId="13" borderId="63" xfId="0" applyNumberFormat="1" applyFont="1" applyFill="1" applyBorder="1" applyAlignment="1" applyProtection="1">
      <alignment horizontal="center" vertical="center" wrapText="1"/>
      <protection/>
    </xf>
    <xf numFmtId="0" fontId="40" fillId="13" borderId="80" xfId="0" applyFont="1" applyFill="1" applyBorder="1" applyAlignment="1">
      <alignment vertical="center"/>
    </xf>
    <xf numFmtId="0" fontId="40" fillId="13" borderId="53" xfId="0" applyFont="1" applyFill="1" applyBorder="1" applyAlignment="1">
      <alignment vertical="center"/>
    </xf>
    <xf numFmtId="0" fontId="38" fillId="0" borderId="0" xfId="0" applyFont="1" applyAlignment="1">
      <alignment horizont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1" xfId="0" applyBorder="1" applyAlignment="1">
      <alignment vertical="center" wrapText="1"/>
    </xf>
    <xf numFmtId="0" fontId="0" fillId="0" borderId="88" xfId="0" applyBorder="1" applyAlignment="1">
      <alignment vertical="center" wrapText="1"/>
    </xf>
    <xf numFmtId="0" fontId="0" fillId="0" borderId="82"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4" fillId="0" borderId="0" xfId="0" applyFont="1" applyAlignment="1">
      <alignment horizontal="center"/>
    </xf>
    <xf numFmtId="0" fontId="115" fillId="0" borderId="15" xfId="0" applyFont="1" applyBorder="1" applyAlignment="1">
      <alignment horizontal="center" vertical="center" wrapText="1"/>
    </xf>
    <xf numFmtId="0" fontId="116"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2"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7"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3"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80" xfId="0" applyFont="1" applyFill="1" applyBorder="1" applyAlignment="1">
      <alignment vertical="center"/>
    </xf>
    <xf numFmtId="0" fontId="20" fillId="13" borderId="53"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0"/>
  <sheetViews>
    <sheetView showGridLines="0" showZeros="0" view="pageBreakPreview" zoomScale="106" zoomScaleNormal="75" zoomScaleSheetLayoutView="106" zoomScalePageLayoutView="0" workbookViewId="0" topLeftCell="A1">
      <selection activeCell="D104" sqref="D104"/>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577</v>
      </c>
    </row>
    <row r="2" spans="4:5" ht="15" customHeight="1">
      <c r="D2" s="808" t="s">
        <v>1106</v>
      </c>
      <c r="E2" s="809"/>
    </row>
    <row r="3" spans="4:5" ht="22.5" customHeight="1">
      <c r="D3" s="809"/>
      <c r="E3" s="809"/>
    </row>
    <row r="5" spans="1:253" s="2" customFormat="1" ht="16.5" customHeight="1">
      <c r="A5" s="289">
        <v>13557000000</v>
      </c>
      <c r="B5" s="281"/>
      <c r="C5" s="281"/>
      <c r="D5" s="281"/>
      <c r="E5" s="281"/>
      <c r="F5" s="1"/>
      <c r="G5" s="1"/>
      <c r="H5" s="1"/>
      <c r="I5" s="1"/>
      <c r="J5" s="1"/>
      <c r="K5" s="1"/>
      <c r="L5" s="1"/>
      <c r="IK5" s="1"/>
      <c r="IL5" s="1"/>
      <c r="IM5" s="1"/>
      <c r="IN5" s="1"/>
      <c r="IO5" s="1"/>
      <c r="IP5" s="1"/>
      <c r="IQ5" s="1"/>
      <c r="IR5" s="1"/>
      <c r="IS5" s="1"/>
    </row>
    <row r="6" spans="1:253" s="2" customFormat="1" ht="12.75" customHeight="1">
      <c r="A6" s="286" t="s">
        <v>497</v>
      </c>
      <c r="B6" s="413"/>
      <c r="C6" s="413"/>
      <c r="D6" s="413"/>
      <c r="E6" s="413"/>
      <c r="F6" s="413"/>
      <c r="G6" s="1"/>
      <c r="H6" s="1"/>
      <c r="I6" s="1"/>
      <c r="J6" s="1"/>
      <c r="K6" s="1"/>
      <c r="L6" s="1"/>
      <c r="IK6" s="1"/>
      <c r="IL6" s="1"/>
      <c r="IM6" s="1"/>
      <c r="IN6" s="1"/>
      <c r="IO6" s="1"/>
      <c r="IP6" s="1"/>
      <c r="IQ6" s="1"/>
      <c r="IR6" s="1"/>
      <c r="IS6" s="1"/>
    </row>
    <row r="7" spans="1:6" ht="25.5" customHeight="1">
      <c r="A7" s="810" t="s">
        <v>1010</v>
      </c>
      <c r="B7" s="810"/>
      <c r="C7" s="810"/>
      <c r="D7" s="810"/>
      <c r="E7" s="810"/>
      <c r="F7" s="810"/>
    </row>
    <row r="8" ht="12.75">
      <c r="F8" s="408" t="s">
        <v>699</v>
      </c>
    </row>
    <row r="9" spans="1:7" ht="12.75" customHeight="1">
      <c r="A9" s="811" t="s">
        <v>2</v>
      </c>
      <c r="B9" s="811" t="s">
        <v>578</v>
      </c>
      <c r="C9" s="814" t="s">
        <v>359</v>
      </c>
      <c r="D9" s="811" t="s">
        <v>3</v>
      </c>
      <c r="E9" s="819" t="s">
        <v>4</v>
      </c>
      <c r="F9" s="820"/>
      <c r="G9" s="250"/>
    </row>
    <row r="10" spans="1:7" ht="12.75" customHeight="1">
      <c r="A10" s="812"/>
      <c r="B10" s="812"/>
      <c r="C10" s="815"/>
      <c r="D10" s="812"/>
      <c r="E10" s="811" t="s">
        <v>360</v>
      </c>
      <c r="F10" s="817" t="s">
        <v>361</v>
      </c>
      <c r="G10" s="250"/>
    </row>
    <row r="11" spans="1:7" ht="18.75" customHeight="1">
      <c r="A11" s="813"/>
      <c r="B11" s="813"/>
      <c r="C11" s="816"/>
      <c r="D11" s="813"/>
      <c r="E11" s="813"/>
      <c r="F11" s="818"/>
      <c r="G11" s="250"/>
    </row>
    <row r="12" spans="1:7" ht="12.75">
      <c r="A12" s="414">
        <v>1</v>
      </c>
      <c r="B12" s="414">
        <v>2</v>
      </c>
      <c r="C12" s="415">
        <v>3</v>
      </c>
      <c r="D12" s="414">
        <v>4</v>
      </c>
      <c r="E12" s="414">
        <v>5</v>
      </c>
      <c r="F12" s="414">
        <v>6</v>
      </c>
      <c r="G12" s="250"/>
    </row>
    <row r="13" spans="1:7" s="409" customFormat="1" ht="15" hidden="1">
      <c r="A13" s="416">
        <v>10000000</v>
      </c>
      <c r="B13" s="417" t="s">
        <v>579</v>
      </c>
      <c r="C13" s="418">
        <f aca="true" t="shared" si="0" ref="C13:C81">D13+E13</f>
        <v>0</v>
      </c>
      <c r="D13" s="418">
        <f>D14+D22+D29+D35+D52</f>
        <v>0</v>
      </c>
      <c r="E13" s="418">
        <f>E14+E22+E29+E35+E52</f>
        <v>0</v>
      </c>
      <c r="F13" s="418">
        <f>F14+F22+F29+F35+F52</f>
        <v>0</v>
      </c>
      <c r="G13" s="419"/>
    </row>
    <row r="14" spans="1:7" s="410" customFormat="1" ht="27" hidden="1">
      <c r="A14" s="420">
        <v>11000000</v>
      </c>
      <c r="B14" s="421" t="s">
        <v>580</v>
      </c>
      <c r="C14" s="422">
        <f t="shared" si="0"/>
        <v>0</v>
      </c>
      <c r="D14" s="423">
        <f>D15+D20</f>
        <v>0</v>
      </c>
      <c r="E14" s="423">
        <f>E15+E20</f>
        <v>0</v>
      </c>
      <c r="F14" s="423">
        <f>F15+F20</f>
        <v>0</v>
      </c>
      <c r="G14" s="424"/>
    </row>
    <row r="15" spans="1:7" ht="12.75" hidden="1">
      <c r="A15" s="425">
        <v>11010000</v>
      </c>
      <c r="B15" s="426" t="s">
        <v>469</v>
      </c>
      <c r="C15" s="427">
        <f t="shared" si="0"/>
        <v>0</v>
      </c>
      <c r="D15" s="428">
        <f>SUM(D16:D19)</f>
        <v>0</v>
      </c>
      <c r="E15" s="428">
        <f>SUM(E16:E19)</f>
        <v>0</v>
      </c>
      <c r="F15" s="428">
        <f>SUM(F16:F19)</f>
        <v>0</v>
      </c>
      <c r="G15" s="250"/>
    </row>
    <row r="16" spans="1:7" ht="39" hidden="1">
      <c r="A16" s="407">
        <v>11010100</v>
      </c>
      <c r="B16" s="429" t="s">
        <v>470</v>
      </c>
      <c r="C16" s="430">
        <f t="shared" si="0"/>
        <v>0</v>
      </c>
      <c r="D16" s="431"/>
      <c r="E16" s="431">
        <v>0</v>
      </c>
      <c r="F16" s="431">
        <v>0</v>
      </c>
      <c r="G16" s="250"/>
    </row>
    <row r="17" spans="1:7" ht="66" hidden="1">
      <c r="A17" s="407">
        <v>11010200</v>
      </c>
      <c r="B17" s="429" t="s">
        <v>471</v>
      </c>
      <c r="C17" s="430">
        <f t="shared" si="0"/>
        <v>0</v>
      </c>
      <c r="D17" s="431"/>
      <c r="E17" s="431">
        <v>0</v>
      </c>
      <c r="F17" s="431">
        <v>0</v>
      </c>
      <c r="G17" s="250"/>
    </row>
    <row r="18" spans="1:7" ht="39" hidden="1">
      <c r="A18" s="407">
        <v>11010400</v>
      </c>
      <c r="B18" s="429" t="s">
        <v>472</v>
      </c>
      <c r="C18" s="430">
        <f t="shared" si="0"/>
        <v>0</v>
      </c>
      <c r="D18" s="431"/>
      <c r="E18" s="431">
        <v>0</v>
      </c>
      <c r="F18" s="431">
        <v>0</v>
      </c>
      <c r="G18" s="250"/>
    </row>
    <row r="19" spans="1:7" ht="39" hidden="1">
      <c r="A19" s="407">
        <v>11010500</v>
      </c>
      <c r="B19" s="429" t="s">
        <v>473</v>
      </c>
      <c r="C19" s="430">
        <f t="shared" si="0"/>
        <v>0</v>
      </c>
      <c r="D19" s="431"/>
      <c r="E19" s="431">
        <v>0</v>
      </c>
      <c r="F19" s="431">
        <v>0</v>
      </c>
      <c r="G19" s="250"/>
    </row>
    <row r="20" spans="1:7" ht="12.75" hidden="1">
      <c r="A20" s="425">
        <v>11020000</v>
      </c>
      <c r="B20" s="426" t="s">
        <v>581</v>
      </c>
      <c r="C20" s="427">
        <f t="shared" si="0"/>
        <v>0</v>
      </c>
      <c r="D20" s="428">
        <f>D21</f>
        <v>0</v>
      </c>
      <c r="E20" s="428">
        <f>E21</f>
        <v>0</v>
      </c>
      <c r="F20" s="428">
        <f>F21</f>
        <v>0</v>
      </c>
      <c r="G20" s="250"/>
    </row>
    <row r="21" spans="1:7" ht="26.25" hidden="1">
      <c r="A21" s="407">
        <v>11020200</v>
      </c>
      <c r="B21" s="429" t="s">
        <v>474</v>
      </c>
      <c r="C21" s="430">
        <f t="shared" si="0"/>
        <v>0</v>
      </c>
      <c r="D21" s="431"/>
      <c r="E21" s="431"/>
      <c r="F21" s="431"/>
      <c r="G21" s="250"/>
    </row>
    <row r="22" spans="1:7" s="410" customFormat="1" ht="27" hidden="1">
      <c r="A22" s="420">
        <v>13000000</v>
      </c>
      <c r="B22" s="421" t="s">
        <v>582</v>
      </c>
      <c r="C22" s="422">
        <f t="shared" si="0"/>
        <v>0</v>
      </c>
      <c r="D22" s="423">
        <f>D23+D26</f>
        <v>0</v>
      </c>
      <c r="E22" s="423">
        <f>E23+E26</f>
        <v>0</v>
      </c>
      <c r="F22" s="423">
        <f>F23+F26</f>
        <v>0</v>
      </c>
      <c r="G22" s="424"/>
    </row>
    <row r="23" spans="1:7" ht="26.25" hidden="1">
      <c r="A23" s="425">
        <v>13010000</v>
      </c>
      <c r="B23" s="426" t="s">
        <v>583</v>
      </c>
      <c r="C23" s="427">
        <f t="shared" si="0"/>
        <v>0</v>
      </c>
      <c r="D23" s="428">
        <f>SUM(D24:D25)</f>
        <v>0</v>
      </c>
      <c r="E23" s="428">
        <f>SUM(E24:E25)</f>
        <v>0</v>
      </c>
      <c r="F23" s="428">
        <f>SUM(F24:F25)</f>
        <v>0</v>
      </c>
      <c r="G23" s="250"/>
    </row>
    <row r="24" spans="1:7" ht="39" hidden="1">
      <c r="A24" s="407">
        <v>13010100</v>
      </c>
      <c r="B24" s="429" t="s">
        <v>584</v>
      </c>
      <c r="C24" s="430">
        <f t="shared" si="0"/>
        <v>0</v>
      </c>
      <c r="D24" s="431"/>
      <c r="E24" s="431">
        <v>0</v>
      </c>
      <c r="F24" s="431">
        <v>0</v>
      </c>
      <c r="G24" s="250"/>
    </row>
    <row r="25" spans="1:7" ht="52.5" hidden="1">
      <c r="A25" s="407">
        <v>13010200</v>
      </c>
      <c r="B25" s="429" t="s">
        <v>585</v>
      </c>
      <c r="C25" s="430">
        <f t="shared" si="0"/>
        <v>0</v>
      </c>
      <c r="D25" s="431"/>
      <c r="E25" s="431">
        <v>0</v>
      </c>
      <c r="F25" s="431">
        <v>0</v>
      </c>
      <c r="G25" s="250"/>
    </row>
    <row r="26" spans="1:7" ht="12.75" hidden="1">
      <c r="A26" s="425">
        <v>13030000</v>
      </c>
      <c r="B26" s="426" t="s">
        <v>586</v>
      </c>
      <c r="C26" s="427">
        <f t="shared" si="0"/>
        <v>0</v>
      </c>
      <c r="D26" s="428">
        <f>SUM(D27:D28)</f>
        <v>0</v>
      </c>
      <c r="E26" s="428">
        <f>SUM(E27:E28)</f>
        <v>0</v>
      </c>
      <c r="F26" s="428">
        <f>SUM(F27:F28)</f>
        <v>0</v>
      </c>
      <c r="G26" s="250"/>
    </row>
    <row r="27" spans="1:7" ht="26.25" hidden="1">
      <c r="A27" s="407">
        <v>13030100</v>
      </c>
      <c r="B27" s="429" t="s">
        <v>587</v>
      </c>
      <c r="C27" s="430">
        <f t="shared" si="0"/>
        <v>0</v>
      </c>
      <c r="D27" s="431"/>
      <c r="E27" s="431">
        <v>0</v>
      </c>
      <c r="F27" s="431">
        <v>0</v>
      </c>
      <c r="G27" s="250"/>
    </row>
    <row r="28" spans="1:7" ht="26.25" hidden="1">
      <c r="A28" s="407">
        <v>13030200</v>
      </c>
      <c r="B28" s="429" t="s">
        <v>588</v>
      </c>
      <c r="C28" s="430">
        <f t="shared" si="0"/>
        <v>0</v>
      </c>
      <c r="D28" s="431"/>
      <c r="E28" s="431"/>
      <c r="F28" s="431"/>
      <c r="G28" s="250"/>
    </row>
    <row r="29" spans="1:7" s="410" customFormat="1" ht="13.5" hidden="1">
      <c r="A29" s="420">
        <v>14000000</v>
      </c>
      <c r="B29" s="421" t="s">
        <v>589</v>
      </c>
      <c r="C29" s="422">
        <f t="shared" si="0"/>
        <v>0</v>
      </c>
      <c r="D29" s="423">
        <f>D30+D32+D34</f>
        <v>0</v>
      </c>
      <c r="E29" s="423">
        <f>E34</f>
        <v>0</v>
      </c>
      <c r="F29" s="423">
        <f>F34</f>
        <v>0</v>
      </c>
      <c r="G29" s="424"/>
    </row>
    <row r="30" spans="1:7" s="617" customFormat="1" ht="26.25" hidden="1">
      <c r="A30" s="615">
        <v>14020000</v>
      </c>
      <c r="B30" s="426" t="s">
        <v>724</v>
      </c>
      <c r="C30" s="422">
        <f t="shared" si="0"/>
        <v>0</v>
      </c>
      <c r="D30" s="423">
        <f>D31</f>
        <v>0</v>
      </c>
      <c r="E30" s="423"/>
      <c r="F30" s="423"/>
      <c r="G30" s="616"/>
    </row>
    <row r="31" spans="1:7" s="411" customFormat="1" ht="13.5" hidden="1">
      <c r="A31" s="407">
        <v>14021900</v>
      </c>
      <c r="B31" s="441" t="s">
        <v>725</v>
      </c>
      <c r="C31" s="427">
        <f t="shared" si="0"/>
        <v>0</v>
      </c>
      <c r="D31" s="428"/>
      <c r="E31" s="428"/>
      <c r="F31" s="428"/>
      <c r="G31" s="454"/>
    </row>
    <row r="32" spans="1:7" s="617" customFormat="1" ht="26.25" hidden="1">
      <c r="A32" s="615">
        <v>14030000</v>
      </c>
      <c r="B32" s="426" t="s">
        <v>726</v>
      </c>
      <c r="C32" s="422">
        <f t="shared" si="0"/>
        <v>0</v>
      </c>
      <c r="D32" s="423">
        <f>D33</f>
        <v>0</v>
      </c>
      <c r="E32" s="423"/>
      <c r="F32" s="423"/>
      <c r="G32" s="616"/>
    </row>
    <row r="33" spans="1:7" s="411" customFormat="1" ht="13.5" hidden="1">
      <c r="A33" s="407">
        <v>14031900</v>
      </c>
      <c r="B33" s="441" t="s">
        <v>725</v>
      </c>
      <c r="C33" s="427">
        <f t="shared" si="0"/>
        <v>0</v>
      </c>
      <c r="D33" s="428"/>
      <c r="E33" s="428"/>
      <c r="F33" s="428"/>
      <c r="G33" s="454"/>
    </row>
    <row r="34" spans="1:7" ht="26.25" hidden="1">
      <c r="A34" s="407">
        <v>14040000</v>
      </c>
      <c r="B34" s="429" t="s">
        <v>590</v>
      </c>
      <c r="C34" s="430">
        <f t="shared" si="0"/>
        <v>0</v>
      </c>
      <c r="D34" s="431"/>
      <c r="E34" s="431">
        <v>0</v>
      </c>
      <c r="F34" s="431">
        <v>0</v>
      </c>
      <c r="G34" s="250"/>
    </row>
    <row r="35" spans="1:7" s="410" customFormat="1" ht="13.5" hidden="1">
      <c r="A35" s="420">
        <v>18000000</v>
      </c>
      <c r="B35" s="421" t="s">
        <v>591</v>
      </c>
      <c r="C35" s="422">
        <f t="shared" si="0"/>
        <v>0</v>
      </c>
      <c r="D35" s="423">
        <f>D36+D45+D48</f>
        <v>0</v>
      </c>
      <c r="E35" s="423">
        <f>E36+E45+E48</f>
        <v>0</v>
      </c>
      <c r="F35" s="423">
        <f>F36+F45+F48</f>
        <v>0</v>
      </c>
      <c r="G35" s="424"/>
    </row>
    <row r="36" spans="1:7" ht="12.75" hidden="1">
      <c r="A36" s="425">
        <v>18010000</v>
      </c>
      <c r="B36" s="426" t="s">
        <v>592</v>
      </c>
      <c r="C36" s="427">
        <f t="shared" si="0"/>
        <v>0</v>
      </c>
      <c r="D36" s="428">
        <f>SUM(D37:D44)</f>
        <v>0</v>
      </c>
      <c r="E36" s="428">
        <f>SUM(E37:E44)</f>
        <v>0</v>
      </c>
      <c r="F36" s="428">
        <f>SUM(F37:F44)</f>
        <v>0</v>
      </c>
      <c r="G36" s="250"/>
    </row>
    <row r="37" spans="1:7" ht="39" hidden="1">
      <c r="A37" s="407">
        <v>18010100</v>
      </c>
      <c r="B37" s="429" t="s">
        <v>593</v>
      </c>
      <c r="C37" s="430">
        <f t="shared" si="0"/>
        <v>0</v>
      </c>
      <c r="D37" s="431"/>
      <c r="E37" s="431">
        <v>0</v>
      </c>
      <c r="F37" s="431">
        <v>0</v>
      </c>
      <c r="G37" s="250"/>
    </row>
    <row r="38" spans="1:7" ht="39" hidden="1">
      <c r="A38" s="407">
        <v>18010200</v>
      </c>
      <c r="B38" s="429" t="s">
        <v>594</v>
      </c>
      <c r="C38" s="430">
        <f t="shared" si="0"/>
        <v>0</v>
      </c>
      <c r="D38" s="431"/>
      <c r="E38" s="431">
        <v>0</v>
      </c>
      <c r="F38" s="431">
        <v>0</v>
      </c>
      <c r="G38" s="250"/>
    </row>
    <row r="39" spans="1:7" ht="39" hidden="1">
      <c r="A39" s="407">
        <v>18010300</v>
      </c>
      <c r="B39" s="429" t="s">
        <v>595</v>
      </c>
      <c r="C39" s="430">
        <f t="shared" si="0"/>
        <v>0</v>
      </c>
      <c r="D39" s="431"/>
      <c r="E39" s="431">
        <v>0</v>
      </c>
      <c r="F39" s="431">
        <v>0</v>
      </c>
      <c r="G39" s="250"/>
    </row>
    <row r="40" spans="1:7" ht="39" hidden="1">
      <c r="A40" s="407">
        <v>18010400</v>
      </c>
      <c r="B40" s="429" t="s">
        <v>596</v>
      </c>
      <c r="C40" s="430">
        <f t="shared" si="0"/>
        <v>0</v>
      </c>
      <c r="D40" s="431"/>
      <c r="E40" s="431">
        <v>0</v>
      </c>
      <c r="F40" s="431">
        <v>0</v>
      </c>
      <c r="G40" s="250"/>
    </row>
    <row r="41" spans="1:7" ht="12.75" hidden="1">
      <c r="A41" s="407">
        <v>18010500</v>
      </c>
      <c r="B41" s="429" t="s">
        <v>597</v>
      </c>
      <c r="C41" s="430">
        <f t="shared" si="0"/>
        <v>0</v>
      </c>
      <c r="D41" s="431"/>
      <c r="E41" s="431">
        <v>0</v>
      </c>
      <c r="F41" s="431">
        <v>0</v>
      </c>
      <c r="G41" s="250"/>
    </row>
    <row r="42" spans="1:7" ht="12.75" hidden="1">
      <c r="A42" s="407">
        <v>18010600</v>
      </c>
      <c r="B42" s="429" t="s">
        <v>598</v>
      </c>
      <c r="C42" s="430">
        <f t="shared" si="0"/>
        <v>0</v>
      </c>
      <c r="D42" s="431"/>
      <c r="E42" s="431">
        <v>0</v>
      </c>
      <c r="F42" s="431">
        <v>0</v>
      </c>
      <c r="G42" s="250"/>
    </row>
    <row r="43" spans="1:7" ht="12.75" hidden="1">
      <c r="A43" s="407">
        <v>18010700</v>
      </c>
      <c r="B43" s="429" t="s">
        <v>599</v>
      </c>
      <c r="C43" s="430">
        <f t="shared" si="0"/>
        <v>0</v>
      </c>
      <c r="D43" s="431"/>
      <c r="E43" s="431">
        <v>0</v>
      </c>
      <c r="F43" s="431">
        <v>0</v>
      </c>
      <c r="G43" s="250"/>
    </row>
    <row r="44" spans="1:7" ht="12.75" hidden="1">
      <c r="A44" s="407">
        <v>18010900</v>
      </c>
      <c r="B44" s="429" t="s">
        <v>600</v>
      </c>
      <c r="C44" s="430">
        <f t="shared" si="0"/>
        <v>0</v>
      </c>
      <c r="D44" s="431"/>
      <c r="E44" s="431">
        <v>0</v>
      </c>
      <c r="F44" s="431">
        <v>0</v>
      </c>
      <c r="G44" s="250"/>
    </row>
    <row r="45" spans="1:7" ht="12.75" hidden="1">
      <c r="A45" s="425">
        <v>18030000</v>
      </c>
      <c r="B45" s="426" t="s">
        <v>601</v>
      </c>
      <c r="C45" s="427">
        <f t="shared" si="0"/>
        <v>0</v>
      </c>
      <c r="D45" s="428">
        <f>SUM(D46:D47)</f>
        <v>0</v>
      </c>
      <c r="E45" s="428">
        <f>SUM(E46:E47)</f>
        <v>0</v>
      </c>
      <c r="F45" s="428">
        <f>SUM(F46:F47)</f>
        <v>0</v>
      </c>
      <c r="G45" s="250"/>
    </row>
    <row r="46" spans="1:7" ht="12.75" hidden="1">
      <c r="A46" s="407">
        <v>18030100</v>
      </c>
      <c r="B46" s="429" t="s">
        <v>602</v>
      </c>
      <c r="C46" s="430">
        <f t="shared" si="0"/>
        <v>0</v>
      </c>
      <c r="D46" s="431"/>
      <c r="E46" s="431">
        <v>0</v>
      </c>
      <c r="F46" s="431">
        <v>0</v>
      </c>
      <c r="G46" s="250"/>
    </row>
    <row r="47" spans="1:7" ht="12.75" hidden="1">
      <c r="A47" s="407">
        <v>18030200</v>
      </c>
      <c r="B47" s="429" t="s">
        <v>603</v>
      </c>
      <c r="C47" s="430">
        <f t="shared" si="0"/>
        <v>0</v>
      </c>
      <c r="D47" s="431"/>
      <c r="E47" s="431">
        <v>0</v>
      </c>
      <c r="F47" s="431">
        <v>0</v>
      </c>
      <c r="G47" s="250"/>
    </row>
    <row r="48" spans="1:7" ht="12.75" hidden="1">
      <c r="A48" s="425">
        <v>18050000</v>
      </c>
      <c r="B48" s="426" t="s">
        <v>604</v>
      </c>
      <c r="C48" s="427">
        <f t="shared" si="0"/>
        <v>0</v>
      </c>
      <c r="D48" s="428">
        <f>SUM(D49:D51)</f>
        <v>0</v>
      </c>
      <c r="E48" s="428">
        <f>SUM(E49:E51)</f>
        <v>0</v>
      </c>
      <c r="F48" s="428">
        <f>SUM(F49:F51)</f>
        <v>0</v>
      </c>
      <c r="G48" s="250"/>
    </row>
    <row r="49" spans="1:7" ht="12.75" hidden="1">
      <c r="A49" s="407">
        <v>18050300</v>
      </c>
      <c r="B49" s="429" t="s">
        <v>605</v>
      </c>
      <c r="C49" s="430">
        <f t="shared" si="0"/>
        <v>0</v>
      </c>
      <c r="D49" s="431"/>
      <c r="E49" s="431">
        <v>0</v>
      </c>
      <c r="F49" s="431">
        <v>0</v>
      </c>
      <c r="G49" s="250"/>
    </row>
    <row r="50" spans="1:7" ht="12.75" hidden="1">
      <c r="A50" s="407">
        <v>18050400</v>
      </c>
      <c r="B50" s="429" t="s">
        <v>606</v>
      </c>
      <c r="C50" s="430">
        <f t="shared" si="0"/>
        <v>0</v>
      </c>
      <c r="D50" s="431"/>
      <c r="E50" s="431">
        <v>0</v>
      </c>
      <c r="F50" s="431">
        <v>0</v>
      </c>
      <c r="G50" s="250"/>
    </row>
    <row r="51" spans="1:7" ht="52.5" hidden="1">
      <c r="A51" s="432">
        <v>18050500</v>
      </c>
      <c r="B51" s="429" t="s">
        <v>607</v>
      </c>
      <c r="C51" s="430">
        <f t="shared" si="0"/>
        <v>0</v>
      </c>
      <c r="D51" s="431"/>
      <c r="E51" s="431">
        <v>0</v>
      </c>
      <c r="F51" s="431">
        <v>0</v>
      </c>
      <c r="G51" s="250"/>
    </row>
    <row r="52" spans="1:7" s="410" customFormat="1" ht="13.5" hidden="1">
      <c r="A52" s="433">
        <v>19000000</v>
      </c>
      <c r="B52" s="434" t="s">
        <v>608</v>
      </c>
      <c r="C52" s="422">
        <f t="shared" si="0"/>
        <v>0</v>
      </c>
      <c r="D52" s="423">
        <f>D53</f>
        <v>0</v>
      </c>
      <c r="E52" s="423">
        <f>E53</f>
        <v>0</v>
      </c>
      <c r="F52" s="423">
        <f>F53</f>
        <v>0</v>
      </c>
      <c r="G52" s="424"/>
    </row>
    <row r="53" spans="1:7" ht="12.75" hidden="1">
      <c r="A53" s="435">
        <v>19010000</v>
      </c>
      <c r="B53" s="436" t="s">
        <v>609</v>
      </c>
      <c r="C53" s="427">
        <f t="shared" si="0"/>
        <v>0</v>
      </c>
      <c r="D53" s="428">
        <f>SUM(D54:D56)</f>
        <v>0</v>
      </c>
      <c r="E53" s="428">
        <f>SUM(E54:E56)</f>
        <v>0</v>
      </c>
      <c r="F53" s="428">
        <f>SUM(F54:F56)</f>
        <v>0</v>
      </c>
      <c r="G53" s="250"/>
    </row>
    <row r="54" spans="1:7" ht="52.5" hidden="1">
      <c r="A54" s="437">
        <v>19010100</v>
      </c>
      <c r="B54" s="438" t="s">
        <v>610</v>
      </c>
      <c r="C54" s="430">
        <f t="shared" si="0"/>
        <v>0</v>
      </c>
      <c r="D54" s="439">
        <v>0</v>
      </c>
      <c r="E54" s="439"/>
      <c r="F54" s="439">
        <v>0</v>
      </c>
      <c r="G54" s="250"/>
    </row>
    <row r="55" spans="1:7" ht="26.25" hidden="1">
      <c r="A55" s="440">
        <v>19010200</v>
      </c>
      <c r="B55" s="441" t="s">
        <v>611</v>
      </c>
      <c r="C55" s="430">
        <f t="shared" si="0"/>
        <v>0</v>
      </c>
      <c r="D55" s="439">
        <v>0</v>
      </c>
      <c r="E55" s="439"/>
      <c r="F55" s="439">
        <v>0</v>
      </c>
      <c r="G55" s="250"/>
    </row>
    <row r="56" spans="1:7" ht="52.5" hidden="1">
      <c r="A56" s="440">
        <v>19010300</v>
      </c>
      <c r="B56" s="441" t="s">
        <v>612</v>
      </c>
      <c r="C56" s="430">
        <f t="shared" si="0"/>
        <v>0</v>
      </c>
      <c r="D56" s="439">
        <v>0</v>
      </c>
      <c r="E56" s="439"/>
      <c r="F56" s="439">
        <v>0</v>
      </c>
      <c r="G56" s="250"/>
    </row>
    <row r="57" spans="1:7" s="409" customFormat="1" ht="15" hidden="1">
      <c r="A57" s="416">
        <v>20000000</v>
      </c>
      <c r="B57" s="417" t="s">
        <v>613</v>
      </c>
      <c r="C57" s="418">
        <f t="shared" si="0"/>
        <v>0</v>
      </c>
      <c r="D57" s="418">
        <f>D58+D66+D76+D79</f>
        <v>0</v>
      </c>
      <c r="E57" s="418">
        <f>E58+E66+E76+E79</f>
        <v>0</v>
      </c>
      <c r="F57" s="418">
        <f>F58+F66+F76+F79</f>
        <v>0</v>
      </c>
      <c r="G57" s="419"/>
    </row>
    <row r="58" spans="1:7" s="410" customFormat="1" ht="27" hidden="1">
      <c r="A58" s="420">
        <v>21000000</v>
      </c>
      <c r="B58" s="421" t="s">
        <v>614</v>
      </c>
      <c r="C58" s="422">
        <f t="shared" si="0"/>
        <v>0</v>
      </c>
      <c r="D58" s="423">
        <f>D59+D61</f>
        <v>0</v>
      </c>
      <c r="E58" s="423">
        <f>E59+E61+E65</f>
        <v>0</v>
      </c>
      <c r="F58" s="423">
        <f>F59+F61</f>
        <v>0</v>
      </c>
      <c r="G58" s="424"/>
    </row>
    <row r="59" spans="1:7" ht="78.75" hidden="1">
      <c r="A59" s="425">
        <v>21010000</v>
      </c>
      <c r="B59" s="426" t="s">
        <v>640</v>
      </c>
      <c r="C59" s="427">
        <f t="shared" si="0"/>
        <v>0</v>
      </c>
      <c r="D59" s="428">
        <f>D60</f>
        <v>0</v>
      </c>
      <c r="E59" s="428">
        <f>E60</f>
        <v>0</v>
      </c>
      <c r="F59" s="428">
        <f>F60</f>
        <v>0</v>
      </c>
      <c r="G59" s="250"/>
    </row>
    <row r="60" spans="1:7" ht="39" hidden="1">
      <c r="A60" s="407">
        <v>21010300</v>
      </c>
      <c r="B60" s="429" t="s">
        <v>475</v>
      </c>
      <c r="C60" s="430">
        <f t="shared" si="0"/>
        <v>0</v>
      </c>
      <c r="D60" s="431"/>
      <c r="E60" s="431">
        <v>0</v>
      </c>
      <c r="F60" s="431">
        <v>0</v>
      </c>
      <c r="G60" s="250"/>
    </row>
    <row r="61" spans="1:7" ht="12.75" hidden="1">
      <c r="A61" s="425">
        <v>21080000</v>
      </c>
      <c r="B61" s="426" t="s">
        <v>615</v>
      </c>
      <c r="C61" s="427">
        <f>D61+E61</f>
        <v>0</v>
      </c>
      <c r="D61" s="427"/>
      <c r="E61" s="427">
        <f>F61+G61</f>
        <v>0</v>
      </c>
      <c r="F61" s="427">
        <f>G61+H61+F65</f>
        <v>0</v>
      </c>
      <c r="G61" s="250"/>
    </row>
    <row r="62" spans="1:7" ht="12.75" hidden="1">
      <c r="A62" s="407">
        <v>21081100</v>
      </c>
      <c r="B62" s="429" t="s">
        <v>616</v>
      </c>
      <c r="C62" s="430">
        <f t="shared" si="0"/>
        <v>0</v>
      </c>
      <c r="D62" s="431"/>
      <c r="E62" s="431">
        <v>0</v>
      </c>
      <c r="F62" s="431">
        <v>0</v>
      </c>
      <c r="G62" s="250"/>
    </row>
    <row r="63" spans="1:7" ht="39" hidden="1">
      <c r="A63" s="407">
        <v>21081500</v>
      </c>
      <c r="B63" s="429" t="s">
        <v>617</v>
      </c>
      <c r="C63" s="430">
        <f t="shared" si="0"/>
        <v>0</v>
      </c>
      <c r="D63" s="431"/>
      <c r="E63" s="431">
        <v>0</v>
      </c>
      <c r="F63" s="431">
        <v>0</v>
      </c>
      <c r="G63" s="250"/>
    </row>
    <row r="64" spans="1:7" ht="12.75" hidden="1">
      <c r="A64" s="407">
        <v>21081700</v>
      </c>
      <c r="B64" s="429" t="s">
        <v>618</v>
      </c>
      <c r="C64" s="430">
        <f t="shared" si="0"/>
        <v>0</v>
      </c>
      <c r="D64" s="431"/>
      <c r="E64" s="431">
        <v>0</v>
      </c>
      <c r="F64" s="431">
        <v>0</v>
      </c>
      <c r="G64" s="250"/>
    </row>
    <row r="65" spans="1:7" ht="39" hidden="1">
      <c r="A65" s="407">
        <v>21110000</v>
      </c>
      <c r="B65" s="429" t="s">
        <v>1040</v>
      </c>
      <c r="C65" s="430">
        <f t="shared" si="0"/>
        <v>0</v>
      </c>
      <c r="D65" s="431"/>
      <c r="E65" s="431"/>
      <c r="F65" s="431"/>
      <c r="G65" s="250"/>
    </row>
    <row r="66" spans="1:7" s="410" customFormat="1" ht="27" hidden="1">
      <c r="A66" s="420">
        <v>22000000</v>
      </c>
      <c r="B66" s="421" t="s">
        <v>619</v>
      </c>
      <c r="C66" s="422">
        <f t="shared" si="0"/>
        <v>0</v>
      </c>
      <c r="D66" s="423">
        <f>D67+D71+D73</f>
        <v>0</v>
      </c>
      <c r="E66" s="423">
        <f>E67+E71+E73</f>
        <v>0</v>
      </c>
      <c r="F66" s="423">
        <f>F67+F71+F73</f>
        <v>0</v>
      </c>
      <c r="G66" s="424"/>
    </row>
    <row r="67" spans="1:7" ht="12.75" hidden="1">
      <c r="A67" s="425">
        <v>22010000</v>
      </c>
      <c r="B67" s="426" t="s">
        <v>476</v>
      </c>
      <c r="C67" s="427">
        <f t="shared" si="0"/>
        <v>0</v>
      </c>
      <c r="D67" s="428">
        <f>SUM(D68:D70)</f>
        <v>0</v>
      </c>
      <c r="E67" s="428">
        <f>SUM(E68:E70)</f>
        <v>0</v>
      </c>
      <c r="F67" s="428">
        <f>SUM(F68:F70)</f>
        <v>0</v>
      </c>
      <c r="G67" s="250"/>
    </row>
    <row r="68" spans="1:7" ht="39" hidden="1">
      <c r="A68" s="407">
        <v>22010300</v>
      </c>
      <c r="B68" s="429" t="s">
        <v>477</v>
      </c>
      <c r="C68" s="430">
        <f t="shared" si="0"/>
        <v>0</v>
      </c>
      <c r="D68" s="431">
        <v>0</v>
      </c>
      <c r="E68" s="431">
        <v>0</v>
      </c>
      <c r="F68" s="431">
        <v>0</v>
      </c>
      <c r="G68" s="250"/>
    </row>
    <row r="69" spans="1:7" ht="12.75" hidden="1">
      <c r="A69" s="407">
        <v>22012500</v>
      </c>
      <c r="B69" s="429" t="s">
        <v>478</v>
      </c>
      <c r="C69" s="430">
        <f t="shared" si="0"/>
        <v>0</v>
      </c>
      <c r="D69" s="431"/>
      <c r="E69" s="431">
        <v>0</v>
      </c>
      <c r="F69" s="431">
        <v>0</v>
      </c>
      <c r="G69" s="250"/>
    </row>
    <row r="70" spans="1:7" ht="26.25" hidden="1">
      <c r="A70" s="407">
        <v>22012600</v>
      </c>
      <c r="B70" s="429" t="s">
        <v>620</v>
      </c>
      <c r="C70" s="430">
        <f t="shared" si="0"/>
        <v>0</v>
      </c>
      <c r="D70" s="431">
        <v>0</v>
      </c>
      <c r="E70" s="431">
        <v>0</v>
      </c>
      <c r="F70" s="431">
        <v>0</v>
      </c>
      <c r="G70" s="250"/>
    </row>
    <row r="71" spans="1:7" ht="39" hidden="1">
      <c r="A71" s="425">
        <v>22080000</v>
      </c>
      <c r="B71" s="426" t="s">
        <v>479</v>
      </c>
      <c r="C71" s="427">
        <f t="shared" si="0"/>
        <v>0</v>
      </c>
      <c r="D71" s="428">
        <f>SUM(D72)</f>
        <v>0</v>
      </c>
      <c r="E71" s="428">
        <f>SUM(E72)</f>
        <v>0</v>
      </c>
      <c r="F71" s="428">
        <f>SUM(F72)</f>
        <v>0</v>
      </c>
      <c r="G71" s="250"/>
    </row>
    <row r="72" spans="1:7" ht="39" hidden="1">
      <c r="A72" s="407">
        <v>22080400</v>
      </c>
      <c r="B72" s="429" t="s">
        <v>480</v>
      </c>
      <c r="C72" s="430">
        <f t="shared" si="0"/>
        <v>0</v>
      </c>
      <c r="D72" s="431"/>
      <c r="E72" s="431">
        <v>0</v>
      </c>
      <c r="F72" s="431">
        <v>0</v>
      </c>
      <c r="G72" s="250"/>
    </row>
    <row r="73" spans="1:7" ht="12.75" hidden="1">
      <c r="A73" s="425">
        <v>22090000</v>
      </c>
      <c r="B73" s="426" t="s">
        <v>621</v>
      </c>
      <c r="C73" s="427">
        <f t="shared" si="0"/>
        <v>0</v>
      </c>
      <c r="D73" s="428">
        <f>SUM(D74:D75)</f>
        <v>0</v>
      </c>
      <c r="E73" s="428">
        <f>SUM(E74:E75)</f>
        <v>0</v>
      </c>
      <c r="F73" s="428">
        <f>SUM(F74:F75)</f>
        <v>0</v>
      </c>
      <c r="G73" s="250"/>
    </row>
    <row r="74" spans="1:7" ht="39" hidden="1">
      <c r="A74" s="407">
        <v>22090100</v>
      </c>
      <c r="B74" s="429" t="s">
        <v>622</v>
      </c>
      <c r="C74" s="430">
        <f t="shared" si="0"/>
        <v>0</v>
      </c>
      <c r="D74" s="431"/>
      <c r="E74" s="431">
        <v>0</v>
      </c>
      <c r="F74" s="431">
        <v>0</v>
      </c>
      <c r="G74" s="250"/>
    </row>
    <row r="75" spans="1:7" ht="39" hidden="1">
      <c r="A75" s="407">
        <v>22090400</v>
      </c>
      <c r="B75" s="429" t="s">
        <v>623</v>
      </c>
      <c r="C75" s="430">
        <f t="shared" si="0"/>
        <v>0</v>
      </c>
      <c r="D75" s="431"/>
      <c r="E75" s="431">
        <v>0</v>
      </c>
      <c r="F75" s="431">
        <v>0</v>
      </c>
      <c r="G75" s="250"/>
    </row>
    <row r="76" spans="1:7" s="410" customFormat="1" ht="13.5" hidden="1">
      <c r="A76" s="420">
        <v>24000000</v>
      </c>
      <c r="B76" s="421" t="s">
        <v>624</v>
      </c>
      <c r="C76" s="422">
        <f t="shared" si="0"/>
        <v>0</v>
      </c>
      <c r="D76" s="423">
        <f aca="true" t="shared" si="1" ref="D76:F77">SUM(D77)</f>
        <v>0</v>
      </c>
      <c r="E76" s="423">
        <f t="shared" si="1"/>
        <v>0</v>
      </c>
      <c r="F76" s="423">
        <f t="shared" si="1"/>
        <v>0</v>
      </c>
      <c r="G76" s="424"/>
    </row>
    <row r="77" spans="1:7" ht="12.75" hidden="1">
      <c r="A77" s="425">
        <v>24060000</v>
      </c>
      <c r="B77" s="426" t="s">
        <v>615</v>
      </c>
      <c r="C77" s="427">
        <f t="shared" si="0"/>
        <v>0</v>
      </c>
      <c r="D77" s="428">
        <f t="shared" si="1"/>
        <v>0</v>
      </c>
      <c r="E77" s="428">
        <f t="shared" si="1"/>
        <v>0</v>
      </c>
      <c r="F77" s="428">
        <f t="shared" si="1"/>
        <v>0</v>
      </c>
      <c r="G77" s="250"/>
    </row>
    <row r="78" spans="1:7" ht="12.75" hidden="1">
      <c r="A78" s="407">
        <v>24060300</v>
      </c>
      <c r="B78" s="429" t="s">
        <v>615</v>
      </c>
      <c r="C78" s="430">
        <f t="shared" si="0"/>
        <v>0</v>
      </c>
      <c r="D78" s="431"/>
      <c r="E78" s="431">
        <v>0</v>
      </c>
      <c r="F78" s="431">
        <v>0</v>
      </c>
      <c r="G78" s="250"/>
    </row>
    <row r="79" spans="1:7" s="410" customFormat="1" ht="13.5" hidden="1">
      <c r="A79" s="420">
        <v>25000000</v>
      </c>
      <c r="B79" s="421" t="s">
        <v>625</v>
      </c>
      <c r="C79" s="422">
        <f t="shared" si="0"/>
        <v>0</v>
      </c>
      <c r="D79" s="423">
        <f>D80+D85</f>
        <v>0</v>
      </c>
      <c r="E79" s="423">
        <f>E80+E85</f>
        <v>0</v>
      </c>
      <c r="F79" s="423">
        <f>F80+F85</f>
        <v>0</v>
      </c>
      <c r="G79" s="424"/>
    </row>
    <row r="80" spans="1:7" ht="26.25" hidden="1">
      <c r="A80" s="425">
        <v>25010000</v>
      </c>
      <c r="B80" s="426" t="s">
        <v>481</v>
      </c>
      <c r="C80" s="427">
        <f t="shared" si="0"/>
        <v>0</v>
      </c>
      <c r="D80" s="428">
        <f>SUM(D81:D84)</f>
        <v>0</v>
      </c>
      <c r="E80" s="428">
        <f>SUM(E81:E84)</f>
        <v>0</v>
      </c>
      <c r="F80" s="428">
        <f>SUM(F81:F84)</f>
        <v>0</v>
      </c>
      <c r="G80" s="250"/>
    </row>
    <row r="81" spans="1:7" ht="26.25" hidden="1">
      <c r="A81" s="407">
        <v>25010100</v>
      </c>
      <c r="B81" s="429" t="s">
        <v>482</v>
      </c>
      <c r="C81" s="430">
        <f t="shared" si="0"/>
        <v>0</v>
      </c>
      <c r="D81" s="431">
        <v>0</v>
      </c>
      <c r="E81" s="431"/>
      <c r="F81" s="431">
        <v>0</v>
      </c>
      <c r="G81" s="250"/>
    </row>
    <row r="82" spans="1:7" ht="26.25" hidden="1">
      <c r="A82" s="407">
        <v>25010200</v>
      </c>
      <c r="B82" s="429" t="s">
        <v>483</v>
      </c>
      <c r="C82" s="430">
        <f aca="true" t="shared" si="2" ref="C82:C107">D82+E82</f>
        <v>0</v>
      </c>
      <c r="D82" s="431">
        <v>0</v>
      </c>
      <c r="E82" s="431"/>
      <c r="F82" s="431">
        <v>0</v>
      </c>
      <c r="G82" s="250"/>
    </row>
    <row r="83" spans="1:7" ht="12.75" hidden="1">
      <c r="A83" s="407">
        <v>25010300</v>
      </c>
      <c r="B83" s="429" t="s">
        <v>484</v>
      </c>
      <c r="C83" s="430">
        <f t="shared" si="2"/>
        <v>0</v>
      </c>
      <c r="D83" s="431">
        <v>0</v>
      </c>
      <c r="E83" s="431"/>
      <c r="F83" s="431">
        <v>0</v>
      </c>
      <c r="G83" s="250"/>
    </row>
    <row r="84" spans="1:7" ht="26.25" hidden="1">
      <c r="A84" s="407">
        <v>25010400</v>
      </c>
      <c r="B84" s="429" t="s">
        <v>485</v>
      </c>
      <c r="C84" s="430">
        <f t="shared" si="2"/>
        <v>0</v>
      </c>
      <c r="D84" s="431">
        <v>0</v>
      </c>
      <c r="E84" s="431"/>
      <c r="F84" s="431">
        <v>0</v>
      </c>
      <c r="G84" s="250"/>
    </row>
    <row r="85" spans="1:7" ht="26.25" hidden="1">
      <c r="A85" s="425">
        <v>25020000</v>
      </c>
      <c r="B85" s="426" t="s">
        <v>486</v>
      </c>
      <c r="C85" s="427">
        <f t="shared" si="2"/>
        <v>0</v>
      </c>
      <c r="D85" s="428">
        <f>SUM(D86)</f>
        <v>0</v>
      </c>
      <c r="E85" s="428">
        <f>SUM(E86)</f>
        <v>0</v>
      </c>
      <c r="F85" s="428">
        <f>SUM(F86)</f>
        <v>0</v>
      </c>
      <c r="G85" s="250"/>
    </row>
    <row r="86" spans="1:7" ht="92.25" hidden="1">
      <c r="A86" s="407">
        <v>25020200</v>
      </c>
      <c r="B86" s="429" t="s">
        <v>487</v>
      </c>
      <c r="C86" s="430">
        <f t="shared" si="2"/>
        <v>0</v>
      </c>
      <c r="D86" s="431">
        <v>0</v>
      </c>
      <c r="E86" s="431"/>
      <c r="F86" s="431">
        <v>0</v>
      </c>
      <c r="G86" s="250"/>
    </row>
    <row r="87" spans="1:7" s="409" customFormat="1" ht="21" customHeight="1" hidden="1">
      <c r="A87" s="442">
        <v>30000000</v>
      </c>
      <c r="B87" s="443" t="s">
        <v>626</v>
      </c>
      <c r="C87" s="444">
        <f aca="true" t="shared" si="3" ref="C87:C92">SUM(D87:E87)</f>
        <v>0</v>
      </c>
      <c r="D87" s="445">
        <f>D88+D90</f>
        <v>0</v>
      </c>
      <c r="E87" s="445">
        <f>E88+E90</f>
        <v>0</v>
      </c>
      <c r="F87" s="445">
        <f>F88+F90</f>
        <v>0</v>
      </c>
      <c r="G87" s="419"/>
    </row>
    <row r="88" spans="1:7" s="410" customFormat="1" ht="13.5" hidden="1">
      <c r="A88" s="446">
        <v>31000000</v>
      </c>
      <c r="B88" s="447" t="s">
        <v>627</v>
      </c>
      <c r="C88" s="448">
        <f t="shared" si="3"/>
        <v>0</v>
      </c>
      <c r="D88" s="449">
        <f>D89</f>
        <v>0</v>
      </c>
      <c r="E88" s="449">
        <f>E89</f>
        <v>0</v>
      </c>
      <c r="F88" s="449">
        <f>F89</f>
        <v>0</v>
      </c>
      <c r="G88" s="424"/>
    </row>
    <row r="89" spans="1:7" s="411" customFormat="1" ht="39" hidden="1">
      <c r="A89" s="450">
        <v>31030000</v>
      </c>
      <c r="B89" s="451" t="s">
        <v>628</v>
      </c>
      <c r="C89" s="452">
        <f t="shared" si="3"/>
        <v>0</v>
      </c>
      <c r="D89" s="453">
        <v>0</v>
      </c>
      <c r="E89" s="453">
        <v>0</v>
      </c>
      <c r="F89" s="453">
        <v>0</v>
      </c>
      <c r="G89" s="454"/>
    </row>
    <row r="90" spans="1:7" s="410" customFormat="1" ht="26.25" customHeight="1" hidden="1">
      <c r="A90" s="446">
        <v>33000000</v>
      </c>
      <c r="B90" s="447" t="s">
        <v>629</v>
      </c>
      <c r="C90" s="448">
        <f t="shared" si="3"/>
        <v>0</v>
      </c>
      <c r="D90" s="449">
        <f aca="true" t="shared" si="4" ref="D90:F91">D91</f>
        <v>0</v>
      </c>
      <c r="E90" s="449">
        <f t="shared" si="4"/>
        <v>0</v>
      </c>
      <c r="F90" s="449">
        <f t="shared" si="4"/>
        <v>0</v>
      </c>
      <c r="G90" s="424"/>
    </row>
    <row r="91" spans="1:7" s="411" customFormat="1" ht="21" customHeight="1" hidden="1">
      <c r="A91" s="455">
        <v>33010000</v>
      </c>
      <c r="B91" s="456" t="s">
        <v>630</v>
      </c>
      <c r="C91" s="457">
        <f t="shared" si="3"/>
        <v>0</v>
      </c>
      <c r="D91" s="458">
        <f t="shared" si="4"/>
        <v>0</v>
      </c>
      <c r="E91" s="458">
        <f t="shared" si="4"/>
        <v>0</v>
      </c>
      <c r="F91" s="458">
        <f t="shared" si="4"/>
        <v>0</v>
      </c>
      <c r="G91" s="454"/>
    </row>
    <row r="92" spans="1:7" s="411" customFormat="1" ht="66" hidden="1">
      <c r="A92" s="450">
        <v>33010100</v>
      </c>
      <c r="B92" s="451" t="s">
        <v>631</v>
      </c>
      <c r="C92" s="452">
        <f t="shared" si="3"/>
        <v>0</v>
      </c>
      <c r="D92" s="453">
        <v>0</v>
      </c>
      <c r="E92" s="453"/>
      <c r="F92" s="453"/>
      <c r="G92" s="454"/>
    </row>
    <row r="93" spans="1:7" s="409" customFormat="1" ht="30.75" hidden="1">
      <c r="A93" s="416"/>
      <c r="B93" s="459" t="s">
        <v>632</v>
      </c>
      <c r="C93" s="418">
        <f t="shared" si="2"/>
        <v>0</v>
      </c>
      <c r="D93" s="418">
        <f>D13+D57+D87</f>
        <v>0</v>
      </c>
      <c r="E93" s="418">
        <f>E13+E57+E87</f>
        <v>0</v>
      </c>
      <c r="F93" s="418">
        <f>F13+F57+F87</f>
        <v>0</v>
      </c>
      <c r="G93" s="419"/>
    </row>
    <row r="94" spans="1:7" s="409" customFormat="1" ht="15">
      <c r="A94" s="460">
        <v>40000000</v>
      </c>
      <c r="B94" s="461" t="s">
        <v>633</v>
      </c>
      <c r="C94" s="418">
        <f t="shared" si="2"/>
        <v>0</v>
      </c>
      <c r="D94" s="462">
        <f>D95</f>
        <v>0</v>
      </c>
      <c r="E94" s="462">
        <f>E95</f>
        <v>0</v>
      </c>
      <c r="F94" s="462">
        <f>F95</f>
        <v>0</v>
      </c>
      <c r="G94" s="419"/>
    </row>
    <row r="95" spans="1:7" s="410" customFormat="1" ht="13.5">
      <c r="A95" s="420">
        <v>41000000</v>
      </c>
      <c r="B95" s="421" t="s">
        <v>634</v>
      </c>
      <c r="C95" s="422">
        <f>D95+E95+C102</f>
        <v>0</v>
      </c>
      <c r="D95" s="422">
        <f>E95+F95+D102</f>
        <v>0</v>
      </c>
      <c r="E95" s="422">
        <f>F95+G95+E102</f>
        <v>0</v>
      </c>
      <c r="F95" s="422">
        <f>G95+H95+F102</f>
        <v>0</v>
      </c>
      <c r="G95" s="424"/>
    </row>
    <row r="96" spans="1:7" ht="12.75" hidden="1">
      <c r="A96" s="425">
        <v>41020000</v>
      </c>
      <c r="B96" s="426" t="s">
        <v>294</v>
      </c>
      <c r="C96" s="427">
        <f t="shared" si="2"/>
        <v>0</v>
      </c>
      <c r="D96" s="428">
        <f>D97</f>
        <v>0</v>
      </c>
      <c r="E96" s="428">
        <f>E97</f>
        <v>0</v>
      </c>
      <c r="F96" s="428">
        <f>F97</f>
        <v>0</v>
      </c>
      <c r="G96" s="250"/>
    </row>
    <row r="97" spans="1:7" ht="12.75" hidden="1">
      <c r="A97" s="407">
        <v>41020100</v>
      </c>
      <c r="B97" s="429" t="s">
        <v>635</v>
      </c>
      <c r="C97" s="430">
        <f t="shared" si="2"/>
        <v>0</v>
      </c>
      <c r="D97" s="431"/>
      <c r="E97" s="431">
        <v>0</v>
      </c>
      <c r="F97" s="431">
        <v>0</v>
      </c>
      <c r="G97" s="250"/>
    </row>
    <row r="98" spans="1:7" ht="26.25" hidden="1">
      <c r="A98" s="425">
        <v>41030000</v>
      </c>
      <c r="B98" s="426" t="s">
        <v>295</v>
      </c>
      <c r="C98" s="427">
        <f t="shared" si="2"/>
        <v>0</v>
      </c>
      <c r="D98" s="428">
        <f>D99</f>
        <v>0</v>
      </c>
      <c r="E98" s="428">
        <f>E99</f>
        <v>0</v>
      </c>
      <c r="F98" s="428">
        <f>F99</f>
        <v>0</v>
      </c>
      <c r="G98" s="250"/>
    </row>
    <row r="99" spans="1:7" ht="26.25" hidden="1">
      <c r="A99" s="407">
        <v>41033900</v>
      </c>
      <c r="B99" s="429" t="s">
        <v>636</v>
      </c>
      <c r="C99" s="430">
        <f t="shared" si="2"/>
        <v>0</v>
      </c>
      <c r="D99" s="431"/>
      <c r="E99" s="431">
        <v>0</v>
      </c>
      <c r="F99" s="431">
        <v>0</v>
      </c>
      <c r="G99" s="250"/>
    </row>
    <row r="100" spans="1:7" ht="26.25" hidden="1">
      <c r="A100" s="425">
        <v>41040000</v>
      </c>
      <c r="B100" s="426" t="s">
        <v>296</v>
      </c>
      <c r="C100" s="427">
        <f t="shared" si="2"/>
        <v>0</v>
      </c>
      <c r="D100" s="428">
        <f>D101</f>
        <v>0</v>
      </c>
      <c r="E100" s="428">
        <f>E101</f>
        <v>0</v>
      </c>
      <c r="F100" s="428">
        <f>F101</f>
        <v>0</v>
      </c>
      <c r="G100" s="250"/>
    </row>
    <row r="101" spans="1:7" ht="52.5" hidden="1">
      <c r="A101" s="407">
        <v>41040200</v>
      </c>
      <c r="B101" s="429" t="s">
        <v>637</v>
      </c>
      <c r="C101" s="430">
        <f t="shared" si="2"/>
        <v>0</v>
      </c>
      <c r="D101" s="431"/>
      <c r="E101" s="431">
        <v>0</v>
      </c>
      <c r="F101" s="431">
        <v>0</v>
      </c>
      <c r="G101" s="250"/>
    </row>
    <row r="102" spans="1:7" ht="26.25">
      <c r="A102" s="615">
        <v>41050000</v>
      </c>
      <c r="B102" s="652" t="s">
        <v>1009</v>
      </c>
      <c r="C102" s="724">
        <f t="shared" si="2"/>
        <v>0</v>
      </c>
      <c r="D102" s="653">
        <f>D103+D105+D106+D104</f>
        <v>0</v>
      </c>
      <c r="E102" s="653"/>
      <c r="F102" s="653"/>
      <c r="G102" s="250"/>
    </row>
    <row r="103" spans="1:7" ht="39" hidden="1">
      <c r="A103" s="720">
        <v>41051000</v>
      </c>
      <c r="B103" s="797" t="s">
        <v>1016</v>
      </c>
      <c r="C103" s="430">
        <f t="shared" si="2"/>
        <v>0</v>
      </c>
      <c r="D103" s="431"/>
      <c r="E103" s="431"/>
      <c r="F103" s="431"/>
      <c r="G103" s="250"/>
    </row>
    <row r="104" spans="1:7" ht="39">
      <c r="A104" s="720">
        <v>41051200</v>
      </c>
      <c r="B104" s="673" t="s">
        <v>1086</v>
      </c>
      <c r="C104" s="430">
        <f t="shared" si="2"/>
        <v>0</v>
      </c>
      <c r="D104" s="431"/>
      <c r="E104" s="431"/>
      <c r="F104" s="431"/>
      <c r="G104" s="250"/>
    </row>
    <row r="105" spans="1:7" ht="12.75" hidden="1">
      <c r="A105" s="407">
        <v>41053900</v>
      </c>
      <c r="B105" s="721" t="s">
        <v>289</v>
      </c>
      <c r="C105" s="430">
        <f>D105+E105</f>
        <v>0</v>
      </c>
      <c r="D105" s="431"/>
      <c r="E105" s="653"/>
      <c r="F105" s="653"/>
      <c r="G105" s="250"/>
    </row>
    <row r="106" spans="1:7" ht="39" hidden="1">
      <c r="A106" s="407">
        <v>41055000</v>
      </c>
      <c r="B106" s="674" t="s">
        <v>1051</v>
      </c>
      <c r="C106" s="430">
        <f t="shared" si="2"/>
        <v>0</v>
      </c>
      <c r="D106" s="431"/>
      <c r="E106" s="431"/>
      <c r="F106" s="431"/>
      <c r="G106" s="250"/>
    </row>
    <row r="107" spans="1:7" s="409" customFormat="1" ht="15">
      <c r="A107" s="463" t="s">
        <v>638</v>
      </c>
      <c r="B107" s="464" t="s">
        <v>639</v>
      </c>
      <c r="C107" s="418">
        <f t="shared" si="2"/>
        <v>0</v>
      </c>
      <c r="D107" s="418">
        <f>D93+D94</f>
        <v>0</v>
      </c>
      <c r="E107" s="418">
        <f>E93+E94</f>
        <v>0</v>
      </c>
      <c r="F107" s="418">
        <f>F93+F94</f>
        <v>0</v>
      </c>
      <c r="G107" s="419"/>
    </row>
    <row r="109" spans="2:4" ht="12.75">
      <c r="B109" t="s">
        <v>1048</v>
      </c>
      <c r="D109" t="s">
        <v>1049</v>
      </c>
    </row>
    <row r="110" spans="2:5" ht="13.5">
      <c r="B110" s="412"/>
      <c r="E110" s="412"/>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731</v>
      </c>
      <c r="B1" s="987" t="s">
        <v>912</v>
      </c>
      <c r="C1" s="987"/>
      <c r="D1" s="987"/>
      <c r="E1" s="988"/>
      <c r="F1" s="988"/>
      <c r="G1" s="988"/>
    </row>
    <row r="3" spans="1:2" ht="23.25" customHeight="1">
      <c r="A3" s="986" t="s">
        <v>955</v>
      </c>
      <c r="B3" s="829"/>
    </row>
    <row r="5" spans="1:2" ht="33">
      <c r="A5" s="627" t="s">
        <v>908</v>
      </c>
      <c r="B5" s="627" t="s">
        <v>732</v>
      </c>
    </row>
    <row r="6" spans="1:2" ht="33">
      <c r="A6" s="140">
        <v>1</v>
      </c>
      <c r="B6" s="626" t="s">
        <v>733</v>
      </c>
    </row>
    <row r="7" spans="1:2" ht="33">
      <c r="A7" s="140">
        <v>2</v>
      </c>
      <c r="B7" s="626" t="s">
        <v>734</v>
      </c>
    </row>
    <row r="8" spans="1:2" ht="33">
      <c r="A8" s="140">
        <v>3</v>
      </c>
      <c r="B8" s="626" t="s">
        <v>735</v>
      </c>
    </row>
    <row r="9" spans="1:2" ht="33">
      <c r="A9" s="140">
        <v>4</v>
      </c>
      <c r="B9" s="626" t="s">
        <v>736</v>
      </c>
    </row>
    <row r="10" spans="1:2" ht="33">
      <c r="A10" s="140">
        <v>5</v>
      </c>
      <c r="B10" s="626" t="s">
        <v>737</v>
      </c>
    </row>
    <row r="11" spans="1:2" ht="33">
      <c r="A11" s="140">
        <v>6</v>
      </c>
      <c r="B11" s="626" t="s">
        <v>738</v>
      </c>
    </row>
    <row r="12" spans="1:2" ht="33">
      <c r="A12" s="140">
        <v>7</v>
      </c>
      <c r="B12" s="626" t="s">
        <v>739</v>
      </c>
    </row>
    <row r="13" spans="1:2" ht="16.5">
      <c r="A13" s="140">
        <v>8</v>
      </c>
      <c r="B13" s="626" t="s">
        <v>740</v>
      </c>
    </row>
    <row r="14" spans="1:2" ht="16.5">
      <c r="A14" s="140">
        <v>9</v>
      </c>
      <c r="B14" s="626" t="s">
        <v>741</v>
      </c>
    </row>
    <row r="15" spans="1:2" ht="16.5">
      <c r="A15" s="140">
        <v>10</v>
      </c>
      <c r="B15" s="626" t="s">
        <v>742</v>
      </c>
    </row>
    <row r="16" spans="1:2" ht="16.5">
      <c r="A16" s="140">
        <v>11</v>
      </c>
      <c r="B16" s="626" t="s">
        <v>743</v>
      </c>
    </row>
    <row r="17" spans="1:2" ht="16.5">
      <c r="A17" s="140">
        <v>12</v>
      </c>
      <c r="B17" s="626" t="s">
        <v>744</v>
      </c>
    </row>
    <row r="18" spans="1:2" ht="16.5">
      <c r="A18" s="140">
        <v>13</v>
      </c>
      <c r="B18" s="626" t="s">
        <v>745</v>
      </c>
    </row>
    <row r="19" spans="1:2" ht="16.5">
      <c r="A19" s="140">
        <v>14</v>
      </c>
      <c r="B19" s="626" t="s">
        <v>746</v>
      </c>
    </row>
    <row r="20" spans="1:2" ht="16.5">
      <c r="A20" s="140">
        <v>15</v>
      </c>
      <c r="B20" s="626" t="s">
        <v>747</v>
      </c>
    </row>
    <row r="21" spans="1:2" ht="16.5">
      <c r="A21" s="140">
        <v>16</v>
      </c>
      <c r="B21" s="626" t="s">
        <v>748</v>
      </c>
    </row>
    <row r="22" spans="1:2" ht="16.5">
      <c r="A22" s="140">
        <v>17</v>
      </c>
      <c r="B22" s="626" t="s">
        <v>749</v>
      </c>
    </row>
    <row r="23" spans="1:2" ht="16.5">
      <c r="A23" s="140">
        <v>18</v>
      </c>
      <c r="B23" s="626" t="s">
        <v>750</v>
      </c>
    </row>
    <row r="24" spans="1:2" ht="16.5">
      <c r="A24" s="140">
        <v>19</v>
      </c>
      <c r="B24" s="626" t="s">
        <v>751</v>
      </c>
    </row>
    <row r="25" spans="1:2" ht="16.5">
      <c r="A25" s="140">
        <v>20</v>
      </c>
      <c r="B25" s="626" t="s">
        <v>752</v>
      </c>
    </row>
    <row r="26" spans="1:2" ht="16.5">
      <c r="A26" s="140">
        <v>21</v>
      </c>
      <c r="B26" s="626" t="s">
        <v>753</v>
      </c>
    </row>
    <row r="27" spans="1:2" ht="16.5">
      <c r="A27" s="140">
        <v>22</v>
      </c>
      <c r="B27" s="626" t="s">
        <v>754</v>
      </c>
    </row>
    <row r="28" spans="1:2" ht="16.5">
      <c r="A28" s="140">
        <v>23</v>
      </c>
      <c r="B28" s="626" t="s">
        <v>755</v>
      </c>
    </row>
    <row r="29" spans="1:2" ht="16.5">
      <c r="A29" s="140">
        <v>24</v>
      </c>
      <c r="B29" s="626" t="s">
        <v>756</v>
      </c>
    </row>
    <row r="30" spans="1:2" ht="16.5">
      <c r="A30" s="140">
        <v>25</v>
      </c>
      <c r="B30" s="626" t="s">
        <v>757</v>
      </c>
    </row>
    <row r="31" spans="1:2" ht="16.5">
      <c r="A31" s="140">
        <v>26</v>
      </c>
      <c r="B31" s="626" t="s">
        <v>758</v>
      </c>
    </row>
    <row r="32" spans="1:2" ht="16.5">
      <c r="A32" s="140">
        <v>27</v>
      </c>
      <c r="B32" s="626" t="s">
        <v>759</v>
      </c>
    </row>
    <row r="33" spans="1:2" ht="16.5">
      <c r="A33" s="140">
        <v>28</v>
      </c>
      <c r="B33" s="626" t="s">
        <v>760</v>
      </c>
    </row>
    <row r="34" spans="1:2" ht="16.5">
      <c r="A34" s="140">
        <v>29</v>
      </c>
      <c r="B34" s="626" t="s">
        <v>761</v>
      </c>
    </row>
    <row r="35" spans="1:2" ht="16.5">
      <c r="A35" s="140">
        <v>30</v>
      </c>
      <c r="B35" s="626" t="s">
        <v>762</v>
      </c>
    </row>
    <row r="36" spans="1:2" ht="16.5">
      <c r="A36" s="140">
        <v>31</v>
      </c>
      <c r="B36" s="626" t="s">
        <v>763</v>
      </c>
    </row>
    <row r="37" spans="1:2" ht="16.5">
      <c r="A37" s="140">
        <v>32</v>
      </c>
      <c r="B37" s="626" t="s">
        <v>764</v>
      </c>
    </row>
    <row r="38" spans="1:2" ht="16.5">
      <c r="A38" s="140">
        <v>33</v>
      </c>
      <c r="B38" s="626" t="s">
        <v>765</v>
      </c>
    </row>
    <row r="39" spans="1:2" ht="16.5">
      <c r="A39" s="140">
        <v>34</v>
      </c>
      <c r="B39" s="626" t="s">
        <v>766</v>
      </c>
    </row>
    <row r="40" spans="1:2" ht="16.5">
      <c r="A40" s="140">
        <v>35</v>
      </c>
      <c r="B40" s="626" t="s">
        <v>767</v>
      </c>
    </row>
    <row r="41" spans="1:2" ht="16.5">
      <c r="A41" s="140">
        <v>36</v>
      </c>
      <c r="B41" s="626" t="s">
        <v>768</v>
      </c>
    </row>
    <row r="42" spans="1:2" ht="16.5">
      <c r="A42" s="140">
        <v>37</v>
      </c>
      <c r="B42" s="626" t="s">
        <v>769</v>
      </c>
    </row>
    <row r="43" spans="1:2" ht="16.5">
      <c r="A43" s="140">
        <v>38</v>
      </c>
      <c r="B43" s="626" t="s">
        <v>770</v>
      </c>
    </row>
    <row r="44" spans="1:2" ht="16.5">
      <c r="A44" s="140">
        <v>39</v>
      </c>
      <c r="B44" s="626" t="s">
        <v>771</v>
      </c>
    </row>
    <row r="45" spans="1:2" ht="16.5">
      <c r="A45" s="140">
        <v>40</v>
      </c>
      <c r="B45" s="626" t="s">
        <v>772</v>
      </c>
    </row>
    <row r="46" spans="1:2" ht="16.5">
      <c r="A46" s="140">
        <v>41</v>
      </c>
      <c r="B46" s="626" t="s">
        <v>773</v>
      </c>
    </row>
    <row r="47" spans="1:2" ht="16.5">
      <c r="A47" s="140">
        <v>42</v>
      </c>
      <c r="B47" s="626" t="s">
        <v>774</v>
      </c>
    </row>
    <row r="48" spans="1:2" ht="33">
      <c r="A48" s="140">
        <v>43</v>
      </c>
      <c r="B48" s="626" t="s">
        <v>775</v>
      </c>
    </row>
    <row r="49" spans="1:2" ht="33">
      <c r="A49" s="140">
        <v>44</v>
      </c>
      <c r="B49" s="626" t="s">
        <v>776</v>
      </c>
    </row>
    <row r="50" spans="1:2" ht="33">
      <c r="A50" s="140">
        <v>45</v>
      </c>
      <c r="B50" s="626" t="s">
        <v>777</v>
      </c>
    </row>
    <row r="51" spans="1:2" ht="33">
      <c r="A51" s="140">
        <v>46</v>
      </c>
      <c r="B51" s="626" t="s">
        <v>778</v>
      </c>
    </row>
    <row r="52" spans="1:2" ht="16.5">
      <c r="A52" s="140">
        <v>47</v>
      </c>
      <c r="B52" s="626" t="s">
        <v>779</v>
      </c>
    </row>
    <row r="53" spans="1:2" ht="16.5">
      <c r="A53" s="140">
        <v>48</v>
      </c>
      <c r="B53" s="626" t="s">
        <v>780</v>
      </c>
    </row>
    <row r="54" spans="1:2" ht="16.5">
      <c r="A54" s="140">
        <v>49</v>
      </c>
      <c r="B54" s="626" t="s">
        <v>781</v>
      </c>
    </row>
    <row r="55" spans="1:2" ht="16.5">
      <c r="A55" s="140">
        <v>50</v>
      </c>
      <c r="B55" s="626" t="s">
        <v>782</v>
      </c>
    </row>
    <row r="56" spans="1:2" ht="16.5">
      <c r="A56" s="140">
        <v>51</v>
      </c>
      <c r="B56" s="626" t="s">
        <v>783</v>
      </c>
    </row>
    <row r="57" spans="1:2" ht="16.5">
      <c r="A57" s="140">
        <v>52</v>
      </c>
      <c r="B57" s="626" t="s">
        <v>784</v>
      </c>
    </row>
    <row r="58" spans="1:2" ht="16.5">
      <c r="A58" s="140">
        <v>53</v>
      </c>
      <c r="B58" s="626" t="s">
        <v>785</v>
      </c>
    </row>
    <row r="59" spans="1:2" ht="16.5">
      <c r="A59" s="140">
        <v>54</v>
      </c>
      <c r="B59" s="626" t="s">
        <v>786</v>
      </c>
    </row>
    <row r="60" spans="1:2" ht="16.5">
      <c r="A60" s="140">
        <v>55</v>
      </c>
      <c r="B60" s="626" t="s">
        <v>787</v>
      </c>
    </row>
    <row r="61" spans="1:2" ht="16.5">
      <c r="A61" s="140">
        <v>56</v>
      </c>
      <c r="B61" s="626" t="s">
        <v>788</v>
      </c>
    </row>
    <row r="62" spans="1:2" ht="16.5">
      <c r="A62" s="140">
        <v>57</v>
      </c>
      <c r="B62" s="626" t="s">
        <v>789</v>
      </c>
    </row>
    <row r="63" spans="1:2" ht="16.5">
      <c r="A63" s="140">
        <v>58</v>
      </c>
      <c r="B63" s="626" t="s">
        <v>790</v>
      </c>
    </row>
    <row r="64" spans="1:2" ht="16.5">
      <c r="A64" s="140">
        <v>59</v>
      </c>
      <c r="B64" s="626" t="s">
        <v>791</v>
      </c>
    </row>
    <row r="65" spans="1:2" ht="16.5">
      <c r="A65" s="140">
        <v>60</v>
      </c>
      <c r="B65" s="626" t="s">
        <v>792</v>
      </c>
    </row>
    <row r="66" spans="1:2" ht="16.5">
      <c r="A66" s="140">
        <v>61</v>
      </c>
      <c r="B66" s="626" t="s">
        <v>793</v>
      </c>
    </row>
    <row r="67" spans="1:2" ht="16.5">
      <c r="A67" s="140">
        <v>62</v>
      </c>
      <c r="B67" s="626" t="s">
        <v>794</v>
      </c>
    </row>
    <row r="68" spans="1:2" ht="16.5">
      <c r="A68" s="140">
        <v>63</v>
      </c>
      <c r="B68" s="626" t="s">
        <v>795</v>
      </c>
    </row>
    <row r="69" spans="1:2" ht="16.5">
      <c r="A69" s="140">
        <v>64</v>
      </c>
      <c r="B69" s="626" t="s">
        <v>796</v>
      </c>
    </row>
    <row r="70" spans="1:2" ht="16.5">
      <c r="A70" s="140">
        <v>65</v>
      </c>
      <c r="B70" s="626" t="s">
        <v>797</v>
      </c>
    </row>
    <row r="71" spans="1:2" ht="16.5">
      <c r="A71" s="140">
        <v>66</v>
      </c>
      <c r="B71" s="626" t="s">
        <v>798</v>
      </c>
    </row>
    <row r="72" spans="1:2" ht="16.5">
      <c r="A72" s="140">
        <v>67</v>
      </c>
      <c r="B72" s="626" t="s">
        <v>799</v>
      </c>
    </row>
    <row r="73" spans="1:2" ht="16.5">
      <c r="A73" s="140">
        <v>68</v>
      </c>
      <c r="B73" s="626" t="s">
        <v>800</v>
      </c>
    </row>
    <row r="74" spans="1:2" ht="16.5">
      <c r="A74" s="140">
        <v>69</v>
      </c>
      <c r="B74" s="626" t="s">
        <v>801</v>
      </c>
    </row>
    <row r="75" spans="1:2" ht="16.5">
      <c r="A75" s="140">
        <v>70</v>
      </c>
      <c r="B75" s="626" t="s">
        <v>802</v>
      </c>
    </row>
    <row r="76" spans="1:2" ht="16.5">
      <c r="A76" s="140">
        <v>71</v>
      </c>
      <c r="B76" s="626" t="s">
        <v>803</v>
      </c>
    </row>
    <row r="77" spans="1:2" ht="16.5">
      <c r="A77" s="140">
        <v>72</v>
      </c>
      <c r="B77" s="626" t="s">
        <v>804</v>
      </c>
    </row>
    <row r="78" spans="1:2" ht="16.5">
      <c r="A78" s="140">
        <v>73</v>
      </c>
      <c r="B78" s="626" t="s">
        <v>805</v>
      </c>
    </row>
    <row r="79" spans="1:2" ht="16.5">
      <c r="A79" s="140">
        <v>74</v>
      </c>
      <c r="B79" s="626" t="s">
        <v>806</v>
      </c>
    </row>
    <row r="80" spans="1:2" ht="16.5">
      <c r="A80" s="140">
        <v>75</v>
      </c>
      <c r="B80" s="626" t="s">
        <v>807</v>
      </c>
    </row>
    <row r="81" spans="1:2" ht="16.5">
      <c r="A81" s="140">
        <v>76</v>
      </c>
      <c r="B81" s="626" t="s">
        <v>808</v>
      </c>
    </row>
    <row r="82" spans="1:2" ht="16.5">
      <c r="A82" s="140">
        <v>77</v>
      </c>
      <c r="B82" s="626" t="s">
        <v>809</v>
      </c>
    </row>
    <row r="83" spans="1:2" ht="16.5">
      <c r="A83" s="140">
        <v>78</v>
      </c>
      <c r="B83" s="626" t="s">
        <v>810</v>
      </c>
    </row>
    <row r="84" spans="1:2" ht="16.5">
      <c r="A84" s="140">
        <v>79</v>
      </c>
      <c r="B84" s="626" t="s">
        <v>811</v>
      </c>
    </row>
    <row r="85" spans="1:2" ht="16.5">
      <c r="A85" s="140">
        <v>80</v>
      </c>
      <c r="B85" s="626" t="s">
        <v>812</v>
      </c>
    </row>
    <row r="86" spans="1:2" ht="16.5">
      <c r="A86" s="140">
        <v>81</v>
      </c>
      <c r="B86" s="626" t="s">
        <v>813</v>
      </c>
    </row>
    <row r="87" spans="1:2" ht="16.5">
      <c r="A87" s="140">
        <v>82</v>
      </c>
      <c r="B87" s="626" t="s">
        <v>814</v>
      </c>
    </row>
    <row r="88" spans="1:2" ht="16.5">
      <c r="A88" s="140">
        <v>83</v>
      </c>
      <c r="B88" s="626" t="s">
        <v>815</v>
      </c>
    </row>
    <row r="89" spans="1:2" ht="16.5">
      <c r="A89" s="140">
        <v>84</v>
      </c>
      <c r="B89" s="626" t="s">
        <v>816</v>
      </c>
    </row>
    <row r="90" spans="1:2" ht="16.5">
      <c r="A90" s="140">
        <v>85</v>
      </c>
      <c r="B90" s="626" t="s">
        <v>817</v>
      </c>
    </row>
    <row r="91" spans="1:2" ht="16.5">
      <c r="A91" s="140">
        <v>86</v>
      </c>
      <c r="B91" s="626" t="s">
        <v>818</v>
      </c>
    </row>
    <row r="92" spans="1:2" ht="16.5">
      <c r="A92" s="140">
        <v>87</v>
      </c>
      <c r="B92" s="626" t="s">
        <v>819</v>
      </c>
    </row>
    <row r="93" spans="1:2" ht="33">
      <c r="A93" s="140">
        <v>88</v>
      </c>
      <c r="B93" s="626" t="s">
        <v>820</v>
      </c>
    </row>
    <row r="94" spans="1:2" ht="16.5">
      <c r="A94" s="140">
        <v>89</v>
      </c>
      <c r="B94" s="626" t="s">
        <v>909</v>
      </c>
    </row>
    <row r="95" spans="1:2" ht="16.5">
      <c r="A95" s="140">
        <v>90</v>
      </c>
      <c r="B95" s="626" t="s">
        <v>910</v>
      </c>
    </row>
    <row r="96" spans="1:2" ht="16.5">
      <c r="A96" s="140">
        <v>91</v>
      </c>
      <c r="B96" s="626" t="s">
        <v>821</v>
      </c>
    </row>
    <row r="97" spans="1:2" ht="16.5">
      <c r="A97" s="140">
        <v>92</v>
      </c>
      <c r="B97" s="626" t="s">
        <v>822</v>
      </c>
    </row>
    <row r="98" spans="1:2" ht="16.5">
      <c r="A98" s="140">
        <v>93</v>
      </c>
      <c r="B98" s="626" t="s">
        <v>823</v>
      </c>
    </row>
    <row r="99" spans="1:2" ht="16.5">
      <c r="A99" s="140">
        <v>94</v>
      </c>
      <c r="B99" s="626" t="s">
        <v>824</v>
      </c>
    </row>
    <row r="100" spans="1:2" ht="16.5">
      <c r="A100" s="140">
        <v>95</v>
      </c>
      <c r="B100" s="626" t="s">
        <v>825</v>
      </c>
    </row>
    <row r="101" spans="1:2" ht="16.5">
      <c r="A101" s="140">
        <v>96</v>
      </c>
      <c r="B101" s="626" t="s">
        <v>826</v>
      </c>
    </row>
    <row r="102" spans="1:2" ht="16.5">
      <c r="A102" s="140">
        <v>97</v>
      </c>
      <c r="B102" s="626" t="s">
        <v>827</v>
      </c>
    </row>
    <row r="103" spans="1:2" ht="16.5">
      <c r="A103" s="140">
        <v>98</v>
      </c>
      <c r="B103" s="626" t="s">
        <v>828</v>
      </c>
    </row>
    <row r="104" spans="1:2" ht="16.5">
      <c r="A104" s="140">
        <v>99</v>
      </c>
      <c r="B104" s="626" t="s">
        <v>829</v>
      </c>
    </row>
    <row r="105" spans="1:2" ht="16.5">
      <c r="A105" s="140">
        <v>100</v>
      </c>
      <c r="B105" s="626" t="s">
        <v>830</v>
      </c>
    </row>
    <row r="106" spans="1:2" ht="16.5">
      <c r="A106" s="140">
        <v>101</v>
      </c>
      <c r="B106" s="626" t="s">
        <v>831</v>
      </c>
    </row>
    <row r="107" spans="1:2" ht="16.5">
      <c r="A107" s="140">
        <v>102</v>
      </c>
      <c r="B107" s="626" t="s">
        <v>832</v>
      </c>
    </row>
    <row r="108" spans="1:2" ht="16.5">
      <c r="A108" s="140">
        <v>103</v>
      </c>
      <c r="B108" s="626" t="s">
        <v>833</v>
      </c>
    </row>
    <row r="109" spans="1:2" ht="16.5">
      <c r="A109" s="140">
        <v>104</v>
      </c>
      <c r="B109" s="626" t="s">
        <v>834</v>
      </c>
    </row>
    <row r="110" spans="1:2" ht="16.5">
      <c r="A110" s="140">
        <v>105</v>
      </c>
      <c r="B110" s="626" t="s">
        <v>835</v>
      </c>
    </row>
    <row r="111" spans="1:2" ht="16.5">
      <c r="A111" s="140">
        <v>106</v>
      </c>
      <c r="B111" s="626" t="s">
        <v>836</v>
      </c>
    </row>
    <row r="112" spans="1:2" ht="16.5">
      <c r="A112" s="140">
        <v>107</v>
      </c>
      <c r="B112" s="626" t="s">
        <v>837</v>
      </c>
    </row>
    <row r="113" spans="1:2" ht="16.5">
      <c r="A113" s="140">
        <v>108</v>
      </c>
      <c r="B113" s="626" t="s">
        <v>838</v>
      </c>
    </row>
    <row r="114" spans="1:2" ht="16.5">
      <c r="A114" s="140">
        <v>109</v>
      </c>
      <c r="B114" s="626" t="s">
        <v>839</v>
      </c>
    </row>
    <row r="115" spans="1:2" ht="16.5">
      <c r="A115" s="140">
        <v>110</v>
      </c>
      <c r="B115" s="626" t="s">
        <v>840</v>
      </c>
    </row>
    <row r="116" spans="1:2" ht="16.5">
      <c r="A116" s="140">
        <v>111</v>
      </c>
      <c r="B116" s="626" t="s">
        <v>841</v>
      </c>
    </row>
    <row r="117" spans="1:2" ht="16.5">
      <c r="A117" s="140">
        <v>112</v>
      </c>
      <c r="B117" s="626" t="s">
        <v>842</v>
      </c>
    </row>
    <row r="118" spans="1:2" ht="16.5">
      <c r="A118" s="140">
        <v>113</v>
      </c>
      <c r="B118" s="626" t="s">
        <v>843</v>
      </c>
    </row>
    <row r="119" spans="1:2" ht="16.5">
      <c r="A119" s="140">
        <v>114</v>
      </c>
      <c r="B119" s="626" t="s">
        <v>844</v>
      </c>
    </row>
    <row r="120" spans="1:2" ht="16.5">
      <c r="A120" s="140">
        <v>115</v>
      </c>
      <c r="B120" s="626" t="s">
        <v>845</v>
      </c>
    </row>
    <row r="121" spans="1:2" ht="16.5">
      <c r="A121" s="140">
        <v>116</v>
      </c>
      <c r="B121" s="626" t="s">
        <v>846</v>
      </c>
    </row>
    <row r="122" spans="1:2" ht="16.5">
      <c r="A122" s="140">
        <v>117</v>
      </c>
      <c r="B122" s="626" t="s">
        <v>847</v>
      </c>
    </row>
    <row r="123" spans="1:2" ht="16.5">
      <c r="A123" s="140">
        <v>118</v>
      </c>
      <c r="B123" s="626" t="s">
        <v>848</v>
      </c>
    </row>
    <row r="124" spans="1:2" ht="16.5">
      <c r="A124" s="140">
        <v>119</v>
      </c>
      <c r="B124" s="626" t="s">
        <v>849</v>
      </c>
    </row>
    <row r="125" spans="1:2" ht="16.5">
      <c r="A125" s="140">
        <v>120</v>
      </c>
      <c r="B125" s="626" t="s">
        <v>850</v>
      </c>
    </row>
    <row r="126" spans="1:2" ht="16.5">
      <c r="A126" s="140">
        <v>121</v>
      </c>
      <c r="B126" s="626" t="s">
        <v>851</v>
      </c>
    </row>
    <row r="127" spans="1:2" ht="16.5">
      <c r="A127" s="140">
        <v>122</v>
      </c>
      <c r="B127" s="626" t="s">
        <v>852</v>
      </c>
    </row>
    <row r="128" spans="1:2" ht="16.5">
      <c r="A128" s="140">
        <v>123</v>
      </c>
      <c r="B128" s="626" t="s">
        <v>853</v>
      </c>
    </row>
    <row r="129" spans="1:2" ht="16.5">
      <c r="A129" s="140">
        <v>124</v>
      </c>
      <c r="B129" s="626" t="s">
        <v>854</v>
      </c>
    </row>
    <row r="130" spans="1:2" ht="16.5">
      <c r="A130" s="140">
        <v>125</v>
      </c>
      <c r="B130" s="626" t="s">
        <v>855</v>
      </c>
    </row>
    <row r="131" spans="1:2" ht="16.5">
      <c r="A131" s="140">
        <v>126</v>
      </c>
      <c r="B131" s="626" t="s">
        <v>856</v>
      </c>
    </row>
    <row r="132" spans="1:2" ht="16.5">
      <c r="A132" s="140">
        <v>127</v>
      </c>
      <c r="B132" s="626" t="s">
        <v>857</v>
      </c>
    </row>
    <row r="133" spans="1:2" ht="16.5">
      <c r="A133" s="140">
        <v>128</v>
      </c>
      <c r="B133" s="626" t="s">
        <v>858</v>
      </c>
    </row>
    <row r="134" spans="1:2" ht="16.5">
      <c r="A134" s="140">
        <v>129</v>
      </c>
      <c r="B134" s="626" t="s">
        <v>859</v>
      </c>
    </row>
    <row r="135" spans="1:2" ht="16.5">
      <c r="A135" s="140">
        <v>130</v>
      </c>
      <c r="B135" s="626" t="s">
        <v>860</v>
      </c>
    </row>
    <row r="136" spans="1:2" ht="16.5">
      <c r="A136" s="140">
        <v>131</v>
      </c>
      <c r="B136" s="626" t="s">
        <v>861</v>
      </c>
    </row>
    <row r="137" spans="1:2" ht="16.5">
      <c r="A137" s="140">
        <v>132</v>
      </c>
      <c r="B137" s="626" t="s">
        <v>862</v>
      </c>
    </row>
    <row r="138" spans="1:2" ht="16.5">
      <c r="A138" s="140">
        <v>133</v>
      </c>
      <c r="B138" s="626" t="s">
        <v>863</v>
      </c>
    </row>
    <row r="139" spans="1:2" ht="16.5">
      <c r="A139" s="140">
        <v>134</v>
      </c>
      <c r="B139" s="626" t="s">
        <v>864</v>
      </c>
    </row>
    <row r="140" spans="1:2" ht="16.5">
      <c r="A140" s="140">
        <v>135</v>
      </c>
      <c r="B140" s="626" t="s">
        <v>865</v>
      </c>
    </row>
    <row r="141" spans="1:2" ht="16.5">
      <c r="A141" s="140">
        <v>136</v>
      </c>
      <c r="B141" s="626" t="s">
        <v>866</v>
      </c>
    </row>
    <row r="142" spans="1:2" ht="16.5">
      <c r="A142" s="140">
        <v>137</v>
      </c>
      <c r="B142" s="626" t="s">
        <v>867</v>
      </c>
    </row>
    <row r="143" spans="1:2" ht="16.5">
      <c r="A143" s="140">
        <v>138</v>
      </c>
      <c r="B143" s="626" t="s">
        <v>868</v>
      </c>
    </row>
    <row r="144" spans="1:2" ht="16.5">
      <c r="A144" s="140">
        <v>139</v>
      </c>
      <c r="B144" s="626" t="s">
        <v>869</v>
      </c>
    </row>
    <row r="145" spans="1:2" ht="16.5">
      <c r="A145" s="140">
        <v>140</v>
      </c>
      <c r="B145" s="626" t="s">
        <v>870</v>
      </c>
    </row>
    <row r="146" spans="1:2" ht="16.5">
      <c r="A146" s="140">
        <v>141</v>
      </c>
      <c r="B146" s="626" t="s">
        <v>871</v>
      </c>
    </row>
    <row r="147" spans="1:2" ht="16.5">
      <c r="A147" s="140">
        <v>142</v>
      </c>
      <c r="B147" s="626" t="s">
        <v>872</v>
      </c>
    </row>
    <row r="148" spans="1:2" ht="16.5">
      <c r="A148" s="140">
        <v>143</v>
      </c>
      <c r="B148" s="626" t="s">
        <v>873</v>
      </c>
    </row>
    <row r="149" spans="1:2" ht="16.5">
      <c r="A149" s="140">
        <v>144</v>
      </c>
      <c r="B149" s="626" t="s">
        <v>874</v>
      </c>
    </row>
    <row r="150" spans="1:2" ht="16.5">
      <c r="A150" s="140">
        <v>145</v>
      </c>
      <c r="B150" s="626" t="s">
        <v>875</v>
      </c>
    </row>
    <row r="151" spans="1:2" ht="16.5">
      <c r="A151" s="140">
        <v>146</v>
      </c>
      <c r="B151" s="626" t="s">
        <v>876</v>
      </c>
    </row>
    <row r="152" spans="1:2" ht="16.5">
      <c r="A152" s="140">
        <v>147</v>
      </c>
      <c r="B152" s="626" t="s">
        <v>877</v>
      </c>
    </row>
    <row r="153" spans="1:2" ht="16.5">
      <c r="A153" s="140">
        <v>148</v>
      </c>
      <c r="B153" s="626" t="s">
        <v>878</v>
      </c>
    </row>
    <row r="154" spans="1:2" ht="16.5">
      <c r="A154" s="140">
        <v>149</v>
      </c>
      <c r="B154" s="626" t="s">
        <v>879</v>
      </c>
    </row>
    <row r="155" spans="1:2" ht="16.5">
      <c r="A155" s="140">
        <v>150</v>
      </c>
      <c r="B155" s="626" t="s">
        <v>880</v>
      </c>
    </row>
    <row r="156" spans="1:2" ht="16.5">
      <c r="A156" s="140">
        <v>151</v>
      </c>
      <c r="B156" s="626" t="s">
        <v>881</v>
      </c>
    </row>
    <row r="157" spans="1:2" ht="16.5">
      <c r="A157" s="140">
        <v>152</v>
      </c>
      <c r="B157" s="626" t="s">
        <v>882</v>
      </c>
    </row>
    <row r="158" spans="1:2" ht="16.5">
      <c r="A158" s="140">
        <v>153</v>
      </c>
      <c r="B158" s="626" t="s">
        <v>883</v>
      </c>
    </row>
    <row r="159" spans="1:2" ht="16.5">
      <c r="A159" s="140">
        <v>154</v>
      </c>
      <c r="B159" s="626" t="s">
        <v>884</v>
      </c>
    </row>
    <row r="160" spans="1:2" ht="16.5">
      <c r="A160" s="140">
        <v>155</v>
      </c>
      <c r="B160" s="626" t="s">
        <v>885</v>
      </c>
    </row>
    <row r="161" spans="1:2" ht="16.5">
      <c r="A161" s="140">
        <v>156</v>
      </c>
      <c r="B161" s="626" t="s">
        <v>886</v>
      </c>
    </row>
    <row r="162" spans="1:2" ht="16.5">
      <c r="A162" s="140">
        <v>157</v>
      </c>
      <c r="B162" s="626" t="s">
        <v>887</v>
      </c>
    </row>
    <row r="163" spans="1:2" ht="16.5">
      <c r="A163" s="140">
        <v>158</v>
      </c>
      <c r="B163" s="626" t="s">
        <v>888</v>
      </c>
    </row>
    <row r="164" spans="1:2" ht="16.5">
      <c r="A164" s="140">
        <v>159</v>
      </c>
      <c r="B164" s="626" t="s">
        <v>889</v>
      </c>
    </row>
    <row r="165" spans="1:2" ht="16.5">
      <c r="A165" s="140">
        <v>160</v>
      </c>
      <c r="B165" s="626" t="s">
        <v>890</v>
      </c>
    </row>
    <row r="166" spans="1:2" ht="16.5">
      <c r="A166" s="140">
        <v>161</v>
      </c>
      <c r="B166" s="626" t="s">
        <v>891</v>
      </c>
    </row>
    <row r="167" spans="1:2" ht="16.5">
      <c r="A167" s="140">
        <v>162</v>
      </c>
      <c r="B167" s="626" t="s">
        <v>892</v>
      </c>
    </row>
    <row r="168" spans="1:2" ht="16.5">
      <c r="A168" s="140">
        <v>163</v>
      </c>
      <c r="B168" s="626" t="s">
        <v>893</v>
      </c>
    </row>
    <row r="169" spans="1:2" ht="16.5">
      <c r="A169" s="140">
        <v>164</v>
      </c>
      <c r="B169" s="626" t="s">
        <v>894</v>
      </c>
    </row>
    <row r="170" spans="1:2" ht="16.5">
      <c r="A170" s="140">
        <v>165</v>
      </c>
      <c r="B170" s="626" t="s">
        <v>895</v>
      </c>
    </row>
    <row r="171" spans="1:2" ht="16.5">
      <c r="A171" s="140">
        <v>166</v>
      </c>
      <c r="B171" s="626" t="s">
        <v>896</v>
      </c>
    </row>
    <row r="172" spans="1:2" ht="16.5">
      <c r="A172" s="140">
        <v>167</v>
      </c>
      <c r="B172" s="626" t="s">
        <v>897</v>
      </c>
    </row>
    <row r="173" spans="1:2" ht="16.5">
      <c r="A173" s="140">
        <v>168</v>
      </c>
      <c r="B173" s="626" t="s">
        <v>898</v>
      </c>
    </row>
    <row r="174" spans="1:2" ht="16.5">
      <c r="A174" s="140">
        <v>169</v>
      </c>
      <c r="B174" s="626" t="s">
        <v>899</v>
      </c>
    </row>
    <row r="175" spans="1:2" ht="16.5">
      <c r="A175" s="140">
        <v>170</v>
      </c>
      <c r="B175" s="626" t="s">
        <v>900</v>
      </c>
    </row>
    <row r="176" spans="1:2" ht="16.5">
      <c r="A176" s="140">
        <v>171</v>
      </c>
      <c r="B176" s="626" t="s">
        <v>901</v>
      </c>
    </row>
    <row r="177" spans="1:2" ht="16.5">
      <c r="A177" s="140">
        <v>172</v>
      </c>
      <c r="B177" s="626" t="s">
        <v>902</v>
      </c>
    </row>
    <row r="178" spans="1:2" ht="16.5">
      <c r="A178" s="140">
        <v>173</v>
      </c>
      <c r="B178" s="626" t="s">
        <v>903</v>
      </c>
    </row>
    <row r="179" spans="1:2" ht="16.5">
      <c r="A179" s="140">
        <v>174</v>
      </c>
      <c r="B179" s="626" t="s">
        <v>904</v>
      </c>
    </row>
    <row r="180" spans="1:2" ht="16.5">
      <c r="A180" s="140">
        <v>175</v>
      </c>
      <c r="B180" s="626" t="s">
        <v>905</v>
      </c>
    </row>
    <row r="181" spans="1:2" ht="16.5">
      <c r="A181" s="140">
        <v>176</v>
      </c>
      <c r="B181" s="626" t="s">
        <v>906</v>
      </c>
    </row>
    <row r="182" spans="1:2" ht="16.5">
      <c r="A182" s="140">
        <v>177</v>
      </c>
      <c r="B182" s="626" t="s">
        <v>907</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987" t="s">
        <v>911</v>
      </c>
      <c r="J1" s="987"/>
      <c r="K1" s="987"/>
      <c r="L1" s="988"/>
      <c r="M1" s="988"/>
      <c r="N1" s="988"/>
    </row>
    <row r="5" spans="1:12" ht="14.25">
      <c r="A5" s="989" t="s">
        <v>728</v>
      </c>
      <c r="B5" s="959"/>
      <c r="C5" s="959"/>
      <c r="D5" s="959"/>
      <c r="E5" s="959"/>
      <c r="F5" s="959"/>
      <c r="G5" s="959"/>
      <c r="H5" s="959"/>
      <c r="I5" s="959"/>
      <c r="J5" s="959"/>
      <c r="K5" s="959"/>
      <c r="L5" s="959"/>
    </row>
    <row r="6" spans="1:12" ht="14.25">
      <c r="A6" s="989" t="s">
        <v>698</v>
      </c>
      <c r="B6" s="959"/>
      <c r="C6" s="959"/>
      <c r="D6" s="959"/>
      <c r="E6" s="959"/>
      <c r="F6" s="959"/>
      <c r="G6" s="959"/>
      <c r="H6" s="959"/>
      <c r="I6" s="959"/>
      <c r="J6" s="959"/>
      <c r="K6" s="959"/>
      <c r="L6" s="959"/>
    </row>
    <row r="7" ht="14.25">
      <c r="A7" s="594"/>
    </row>
    <row r="8" ht="12.75">
      <c r="A8" s="289">
        <v>13557000000</v>
      </c>
    </row>
    <row r="9" ht="12.75">
      <c r="A9" s="288" t="s">
        <v>497</v>
      </c>
    </row>
    <row r="10" ht="12.75">
      <c r="L10" s="408" t="s">
        <v>699</v>
      </c>
    </row>
    <row r="11" spans="1:12" ht="12.75">
      <c r="A11" s="990" t="s">
        <v>700</v>
      </c>
      <c r="B11" s="990" t="s">
        <v>701</v>
      </c>
      <c r="C11" s="990" t="s">
        <v>355</v>
      </c>
      <c r="D11" s="826" t="s">
        <v>702</v>
      </c>
      <c r="E11" s="826" t="s">
        <v>703</v>
      </c>
      <c r="F11" s="990" t="s">
        <v>704</v>
      </c>
      <c r="G11" s="826" t="s">
        <v>705</v>
      </c>
      <c r="H11" s="826" t="s">
        <v>706</v>
      </c>
      <c r="I11" s="826" t="s">
        <v>707</v>
      </c>
      <c r="J11" s="826"/>
      <c r="K11" s="826"/>
      <c r="L11" s="826" t="s">
        <v>708</v>
      </c>
    </row>
    <row r="12" spans="1:12" ht="135.75" customHeight="1">
      <c r="A12" s="826"/>
      <c r="B12" s="826"/>
      <c r="C12" s="826"/>
      <c r="D12" s="826"/>
      <c r="E12" s="826"/>
      <c r="F12" s="826"/>
      <c r="G12" s="826"/>
      <c r="H12" s="826"/>
      <c r="I12" s="562" t="s">
        <v>709</v>
      </c>
      <c r="J12" s="562" t="s">
        <v>710</v>
      </c>
      <c r="K12" s="562" t="s">
        <v>711</v>
      </c>
      <c r="L12" s="826"/>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95" t="s">
        <v>89</v>
      </c>
      <c r="B14" s="596" t="s">
        <v>712</v>
      </c>
      <c r="C14" s="596" t="s">
        <v>712</v>
      </c>
      <c r="D14" s="596" t="s">
        <v>572</v>
      </c>
      <c r="E14" s="596" t="s">
        <v>712</v>
      </c>
      <c r="F14" s="596" t="s">
        <v>712</v>
      </c>
      <c r="G14" s="596" t="s">
        <v>712</v>
      </c>
      <c r="H14" s="596" t="s">
        <v>712</v>
      </c>
      <c r="I14" s="596" t="s">
        <v>712</v>
      </c>
      <c r="J14" s="597">
        <f>J17</f>
        <v>9900000</v>
      </c>
      <c r="K14" s="597">
        <f>K17</f>
        <v>9900000</v>
      </c>
      <c r="L14" s="597">
        <f>L17</f>
        <v>9900000</v>
      </c>
    </row>
    <row r="15" spans="1:12" ht="100.5" customHeight="1" hidden="1">
      <c r="A15" s="598"/>
      <c r="B15" s="562"/>
      <c r="C15" s="599"/>
      <c r="D15" s="562"/>
      <c r="E15" s="562"/>
      <c r="F15" s="562"/>
      <c r="G15" s="562"/>
      <c r="H15" s="562"/>
      <c r="I15" s="562"/>
      <c r="J15" s="600"/>
      <c r="K15" s="600"/>
      <c r="L15" s="600"/>
    </row>
    <row r="16" spans="1:12" ht="52.5">
      <c r="A16" s="601" t="s">
        <v>551</v>
      </c>
      <c r="B16" s="562">
        <v>7310</v>
      </c>
      <c r="C16" s="599" t="s">
        <v>713</v>
      </c>
      <c r="D16" s="562" t="s">
        <v>714</v>
      </c>
      <c r="E16" s="562" t="s">
        <v>715</v>
      </c>
      <c r="F16" s="562" t="s">
        <v>716</v>
      </c>
      <c r="G16" s="562" t="s">
        <v>717</v>
      </c>
      <c r="H16" s="562" t="s">
        <v>718</v>
      </c>
      <c r="I16" s="562" t="s">
        <v>718</v>
      </c>
      <c r="J16" s="600">
        <v>9900000</v>
      </c>
      <c r="K16" s="600">
        <v>9900000</v>
      </c>
      <c r="L16" s="600">
        <v>9900000</v>
      </c>
    </row>
    <row r="17" spans="1:12" ht="14.25">
      <c r="A17" s="602" t="s">
        <v>638</v>
      </c>
      <c r="B17" s="602" t="s">
        <v>638</v>
      </c>
      <c r="C17" s="602" t="s">
        <v>638</v>
      </c>
      <c r="D17" s="602" t="s">
        <v>719</v>
      </c>
      <c r="E17" s="602" t="s">
        <v>638</v>
      </c>
      <c r="F17" s="602" t="s">
        <v>638</v>
      </c>
      <c r="G17" s="602" t="s">
        <v>638</v>
      </c>
      <c r="H17" s="602" t="s">
        <v>638</v>
      </c>
      <c r="I17" s="602" t="s">
        <v>638</v>
      </c>
      <c r="J17" s="603">
        <f>J15+J16</f>
        <v>9900000</v>
      </c>
      <c r="K17" s="603">
        <f>K15+K16</f>
        <v>9900000</v>
      </c>
      <c r="L17" s="603">
        <f>L15+L16</f>
        <v>9900000</v>
      </c>
    </row>
    <row r="19" spans="1:12" ht="14.25">
      <c r="A19" s="991"/>
      <c r="B19" s="991"/>
      <c r="C19" s="991"/>
      <c r="D19" s="991"/>
      <c r="E19" s="991"/>
      <c r="F19" s="991"/>
      <c r="G19" s="991"/>
      <c r="H19" s="991"/>
      <c r="I19" s="991"/>
      <c r="J19" s="991"/>
      <c r="K19" s="991"/>
      <c r="L19" s="991"/>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28">
      <selection activeCell="G28" sqref="G2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1057</v>
      </c>
      <c r="G1" s="923"/>
      <c r="H1" s="625"/>
    </row>
    <row r="2" ht="12.75">
      <c r="G2" s="923"/>
    </row>
    <row r="3" spans="2:7" ht="39.75" customHeight="1">
      <c r="B3" s="969" t="s">
        <v>1058</v>
      </c>
      <c r="C3" s="829"/>
      <c r="D3" s="829"/>
      <c r="E3" s="829"/>
      <c r="F3" s="829"/>
      <c r="G3" s="829"/>
    </row>
    <row r="4" spans="2:5" ht="18.75" customHeight="1">
      <c r="B4" s="289">
        <v>13557000000</v>
      </c>
      <c r="E4" s="252"/>
    </row>
    <row r="5" spans="2:7" ht="12.75">
      <c r="B5" s="288" t="s">
        <v>497</v>
      </c>
      <c r="G5" s="250" t="s">
        <v>6</v>
      </c>
    </row>
    <row r="6" ht="3.75" customHeight="1" thickBot="1"/>
    <row r="7" spans="2:11" ht="125.25" thickBot="1">
      <c r="B7" s="261" t="s">
        <v>443</v>
      </c>
      <c r="C7" s="262" t="s">
        <v>444</v>
      </c>
      <c r="D7" s="262" t="s">
        <v>445</v>
      </c>
      <c r="E7" s="262" t="s">
        <v>446</v>
      </c>
      <c r="F7" s="262" t="s">
        <v>1071</v>
      </c>
      <c r="G7" s="263" t="s">
        <v>1072</v>
      </c>
      <c r="H7" s="251"/>
      <c r="I7" s="251"/>
      <c r="J7" s="251"/>
      <c r="K7" s="251"/>
    </row>
    <row r="8" spans="2:7" ht="15.75" hidden="1" thickBot="1">
      <c r="B8" s="253" t="s">
        <v>89</v>
      </c>
      <c r="C8" s="254" t="s">
        <v>15</v>
      </c>
      <c r="D8" s="406"/>
      <c r="E8" s="255" t="s">
        <v>71</v>
      </c>
      <c r="F8" s="256"/>
      <c r="G8" s="257"/>
    </row>
    <row r="9" spans="2:7" ht="15.75" hidden="1" thickBot="1">
      <c r="B9" s="258"/>
      <c r="C9" s="259"/>
      <c r="D9" s="260"/>
      <c r="E9" s="118"/>
      <c r="F9" s="118"/>
      <c r="G9" s="119"/>
    </row>
    <row r="10" spans="2:7" ht="15">
      <c r="B10" s="729" t="s">
        <v>89</v>
      </c>
      <c r="C10" s="730" t="s">
        <v>15</v>
      </c>
      <c r="D10" s="731"/>
      <c r="E10" s="732" t="s">
        <v>572</v>
      </c>
      <c r="F10" s="733"/>
      <c r="G10" s="769">
        <f>G25+G29+G63</f>
        <v>725868.85</v>
      </c>
    </row>
    <row r="11" spans="2:7" ht="28.5" customHeight="1">
      <c r="B11" s="995" t="s">
        <v>1074</v>
      </c>
      <c r="C11" s="996"/>
      <c r="D11" s="996"/>
      <c r="E11" s="996"/>
      <c r="F11" s="997"/>
      <c r="G11" s="782">
        <f>SUM(G13:G21)</f>
        <v>207811</v>
      </c>
    </row>
    <row r="12" spans="2:7" ht="15">
      <c r="B12" s="995" t="s">
        <v>1073</v>
      </c>
      <c r="C12" s="998"/>
      <c r="D12" s="998"/>
      <c r="E12" s="998"/>
      <c r="F12" s="999"/>
      <c r="G12" s="780"/>
    </row>
    <row r="13" spans="2:7" ht="62.25">
      <c r="B13" s="770" t="s">
        <v>1001</v>
      </c>
      <c r="C13" s="21" t="s">
        <v>1002</v>
      </c>
      <c r="D13" s="21" t="s">
        <v>57</v>
      </c>
      <c r="E13" s="380" t="s">
        <v>1003</v>
      </c>
      <c r="F13" s="734" t="s">
        <v>1067</v>
      </c>
      <c r="G13" s="771">
        <v>44900</v>
      </c>
    </row>
    <row r="14" spans="2:7" ht="78">
      <c r="B14" s="770" t="s">
        <v>1001</v>
      </c>
      <c r="C14" s="21" t="s">
        <v>1002</v>
      </c>
      <c r="D14" s="21" t="s">
        <v>57</v>
      </c>
      <c r="E14" s="380" t="s">
        <v>1003</v>
      </c>
      <c r="F14" s="734" t="s">
        <v>1068</v>
      </c>
      <c r="G14" s="771">
        <v>14291</v>
      </c>
    </row>
    <row r="15" spans="2:7" ht="30.75">
      <c r="B15" s="770" t="s">
        <v>1001</v>
      </c>
      <c r="C15" s="21" t="s">
        <v>1002</v>
      </c>
      <c r="D15" s="21" t="s">
        <v>57</v>
      </c>
      <c r="E15" s="380" t="s">
        <v>1003</v>
      </c>
      <c r="F15" s="738" t="s">
        <v>1059</v>
      </c>
      <c r="G15" s="771">
        <v>22540</v>
      </c>
    </row>
    <row r="16" spans="2:7" ht="30.75">
      <c r="B16" s="770" t="s">
        <v>1001</v>
      </c>
      <c r="C16" s="21" t="s">
        <v>1002</v>
      </c>
      <c r="D16" s="21" t="s">
        <v>57</v>
      </c>
      <c r="E16" s="380" t="s">
        <v>1003</v>
      </c>
      <c r="F16" s="739" t="s">
        <v>1060</v>
      </c>
      <c r="G16" s="771">
        <v>20657</v>
      </c>
    </row>
    <row r="17" spans="2:7" ht="30.75">
      <c r="B17" s="770" t="s">
        <v>1001</v>
      </c>
      <c r="C17" s="21" t="s">
        <v>1002</v>
      </c>
      <c r="D17" s="21" t="s">
        <v>57</v>
      </c>
      <c r="E17" s="380" t="s">
        <v>1003</v>
      </c>
      <c r="F17" s="739" t="s">
        <v>1061</v>
      </c>
      <c r="G17" s="771">
        <v>19970</v>
      </c>
    </row>
    <row r="18" spans="2:7" ht="30.75">
      <c r="B18" s="770" t="s">
        <v>1001</v>
      </c>
      <c r="C18" s="21" t="s">
        <v>1002</v>
      </c>
      <c r="D18" s="21" t="s">
        <v>57</v>
      </c>
      <c r="E18" s="380" t="s">
        <v>1003</v>
      </c>
      <c r="F18" s="739" t="s">
        <v>1062</v>
      </c>
      <c r="G18" s="771">
        <v>13121</v>
      </c>
    </row>
    <row r="19" spans="2:7" ht="30.75">
      <c r="B19" s="770" t="s">
        <v>1001</v>
      </c>
      <c r="C19" s="21" t="s">
        <v>1002</v>
      </c>
      <c r="D19" s="21" t="s">
        <v>57</v>
      </c>
      <c r="E19" s="380" t="s">
        <v>1003</v>
      </c>
      <c r="F19" s="739" t="s">
        <v>1063</v>
      </c>
      <c r="G19" s="771">
        <v>23131</v>
      </c>
    </row>
    <row r="20" spans="2:7" ht="30.75">
      <c r="B20" s="770" t="s">
        <v>1001</v>
      </c>
      <c r="C20" s="21" t="s">
        <v>1002</v>
      </c>
      <c r="D20" s="21" t="s">
        <v>57</v>
      </c>
      <c r="E20" s="380" t="s">
        <v>1003</v>
      </c>
      <c r="F20" s="739" t="s">
        <v>1064</v>
      </c>
      <c r="G20" s="771">
        <v>28487</v>
      </c>
    </row>
    <row r="21" spans="2:7" ht="30.75">
      <c r="B21" s="770" t="s">
        <v>1001</v>
      </c>
      <c r="C21" s="21" t="s">
        <v>1002</v>
      </c>
      <c r="D21" s="21" t="s">
        <v>57</v>
      </c>
      <c r="E21" s="380" t="s">
        <v>1003</v>
      </c>
      <c r="F21" s="739" t="s">
        <v>1065</v>
      </c>
      <c r="G21" s="772">
        <v>20714</v>
      </c>
    </row>
    <row r="22" spans="2:7" ht="29.25" customHeight="1">
      <c r="B22" s="995" t="s">
        <v>1075</v>
      </c>
      <c r="C22" s="996"/>
      <c r="D22" s="996"/>
      <c r="E22" s="996"/>
      <c r="F22" s="997"/>
      <c r="G22" s="781">
        <f>G24</f>
        <v>49433</v>
      </c>
    </row>
    <row r="23" spans="2:7" ht="15">
      <c r="B23" s="995" t="s">
        <v>1073</v>
      </c>
      <c r="C23" s="998"/>
      <c r="D23" s="998"/>
      <c r="E23" s="998"/>
      <c r="F23" s="999"/>
      <c r="G23" s="772"/>
    </row>
    <row r="24" spans="2:7" ht="30.75">
      <c r="B24" s="770" t="s">
        <v>1001</v>
      </c>
      <c r="C24" s="21" t="s">
        <v>1002</v>
      </c>
      <c r="D24" s="21" t="s">
        <v>57</v>
      </c>
      <c r="E24" s="380" t="s">
        <v>1003</v>
      </c>
      <c r="F24" s="738" t="s">
        <v>1069</v>
      </c>
      <c r="G24" s="772">
        <v>49433</v>
      </c>
    </row>
    <row r="25" spans="2:7" ht="15">
      <c r="B25" s="735"/>
      <c r="C25" s="736"/>
      <c r="D25" s="736"/>
      <c r="E25" s="737" t="s">
        <v>1066</v>
      </c>
      <c r="F25" s="737"/>
      <c r="G25" s="773">
        <f>G11+G22</f>
        <v>257244</v>
      </c>
    </row>
    <row r="26" spans="2:7" ht="33" customHeight="1">
      <c r="B26" s="995" t="s">
        <v>1076</v>
      </c>
      <c r="C26" s="996"/>
      <c r="D26" s="996"/>
      <c r="E26" s="996"/>
      <c r="F26" s="997"/>
      <c r="G26" s="781">
        <f>SUM(G28)</f>
        <v>42451.85</v>
      </c>
    </row>
    <row r="27" spans="2:7" ht="15">
      <c r="B27" s="995" t="s">
        <v>1073</v>
      </c>
      <c r="C27" s="998"/>
      <c r="D27" s="998"/>
      <c r="E27" s="998"/>
      <c r="F27" s="999"/>
      <c r="G27" s="783"/>
    </row>
    <row r="28" spans="2:7" ht="46.5">
      <c r="B28" s="740" t="s">
        <v>556</v>
      </c>
      <c r="C28" s="719" t="s">
        <v>538</v>
      </c>
      <c r="D28" s="719" t="s">
        <v>563</v>
      </c>
      <c r="E28" s="741" t="s">
        <v>575</v>
      </c>
      <c r="F28" s="742" t="s">
        <v>1038</v>
      </c>
      <c r="G28" s="774">
        <v>42451.85</v>
      </c>
    </row>
    <row r="29" spans="2:7" ht="15">
      <c r="B29" s="735"/>
      <c r="C29" s="736"/>
      <c r="D29" s="736"/>
      <c r="E29" s="737" t="s">
        <v>576</v>
      </c>
      <c r="F29" s="737"/>
      <c r="G29" s="773">
        <f>SUM(G28:G28)</f>
        <v>42451.85</v>
      </c>
    </row>
    <row r="30" spans="2:7" ht="34.5" customHeight="1">
      <c r="B30" s="995" t="s">
        <v>1077</v>
      </c>
      <c r="C30" s="996"/>
      <c r="D30" s="996"/>
      <c r="E30" s="996"/>
      <c r="F30" s="997"/>
      <c r="G30" s="781">
        <f>SUM(G32)</f>
        <v>426173</v>
      </c>
    </row>
    <row r="31" spans="2:7" ht="15">
      <c r="B31" s="995" t="s">
        <v>1073</v>
      </c>
      <c r="C31" s="998"/>
      <c r="D31" s="998"/>
      <c r="E31" s="998"/>
      <c r="F31" s="999"/>
      <c r="G31" s="783"/>
    </row>
    <row r="32" spans="2:7" ht="30.75">
      <c r="B32" s="770" t="s">
        <v>561</v>
      </c>
      <c r="C32" s="21" t="s">
        <v>543</v>
      </c>
      <c r="D32" s="21" t="s">
        <v>568</v>
      </c>
      <c r="E32" s="264" t="s">
        <v>569</v>
      </c>
      <c r="F32" s="741" t="s">
        <v>1033</v>
      </c>
      <c r="G32" s="775">
        <v>426173</v>
      </c>
    </row>
    <row r="33" spans="2:7" ht="15" hidden="1">
      <c r="B33" s="743"/>
      <c r="C33" s="744"/>
      <c r="D33" s="744"/>
      <c r="E33" s="745"/>
      <c r="F33" s="746"/>
      <c r="G33" s="776"/>
    </row>
    <row r="34" spans="2:7" ht="15.75" hidden="1" thickBot="1">
      <c r="B34" s="747"/>
      <c r="C34" s="748"/>
      <c r="D34" s="748"/>
      <c r="E34" s="749"/>
      <c r="F34" s="750"/>
      <c r="G34" s="777"/>
    </row>
    <row r="35" spans="2:7" ht="15" hidden="1">
      <c r="B35" s="740"/>
      <c r="C35" s="719"/>
      <c r="D35" s="719"/>
      <c r="E35" s="61"/>
      <c r="F35" s="751"/>
      <c r="G35" s="774"/>
    </row>
    <row r="36" spans="2:7" ht="15" hidden="1">
      <c r="B36" s="740"/>
      <c r="C36" s="719"/>
      <c r="D36" s="719"/>
      <c r="E36" s="61"/>
      <c r="F36" s="741"/>
      <c r="G36" s="775"/>
    </row>
    <row r="37" spans="2:7" ht="76.5" customHeight="1" hidden="1">
      <c r="B37" s="740"/>
      <c r="C37" s="719"/>
      <c r="D37" s="719"/>
      <c r="E37" s="61"/>
      <c r="F37" s="742"/>
      <c r="G37" s="775"/>
    </row>
    <row r="38" spans="2:7" ht="15" hidden="1">
      <c r="B38" s="752"/>
      <c r="C38" s="753"/>
      <c r="D38" s="753"/>
      <c r="E38" s="754"/>
      <c r="F38" s="755"/>
      <c r="G38" s="778"/>
    </row>
    <row r="39" spans="2:7" ht="15.75" hidden="1" thickBot="1">
      <c r="B39" s="747"/>
      <c r="C39" s="748"/>
      <c r="D39" s="748"/>
      <c r="E39" s="749"/>
      <c r="F39" s="756"/>
      <c r="G39" s="777"/>
    </row>
    <row r="40" spans="2:7" ht="15" hidden="1">
      <c r="B40" s="740"/>
      <c r="C40" s="719"/>
      <c r="D40" s="719"/>
      <c r="E40" s="741"/>
      <c r="F40" s="751"/>
      <c r="G40" s="776"/>
    </row>
    <row r="41" spans="2:7" ht="46.5" hidden="1">
      <c r="B41" s="757"/>
      <c r="C41" s="758"/>
      <c r="D41" s="758"/>
      <c r="E41" s="759" t="s">
        <v>345</v>
      </c>
      <c r="F41" s="742" t="s">
        <v>453</v>
      </c>
      <c r="G41" s="775"/>
    </row>
    <row r="42" spans="2:7" ht="46.5" hidden="1">
      <c r="B42" s="757"/>
      <c r="C42" s="758"/>
      <c r="D42" s="758"/>
      <c r="E42" s="759" t="s">
        <v>345</v>
      </c>
      <c r="F42" s="742" t="s">
        <v>452</v>
      </c>
      <c r="G42" s="775"/>
    </row>
    <row r="43" spans="2:7" ht="46.5" hidden="1">
      <c r="B43" s="760"/>
      <c r="C43" s="761"/>
      <c r="D43" s="761"/>
      <c r="E43" s="762" t="s">
        <v>345</v>
      </c>
      <c r="F43" s="755" t="s">
        <v>451</v>
      </c>
      <c r="G43" s="778"/>
    </row>
    <row r="44" spans="2:7" ht="31.5" hidden="1" thickBot="1">
      <c r="B44" s="747" t="s">
        <v>286</v>
      </c>
      <c r="C44" s="748" t="s">
        <v>285</v>
      </c>
      <c r="D44" s="763"/>
      <c r="E44" s="749" t="s">
        <v>179</v>
      </c>
      <c r="F44" s="764"/>
      <c r="G44" s="777">
        <f>G45+G46+G47+G48+G49+G50+G51+G52+G53+G54+G55+G56+G57+G58+G59+G60+G61</f>
        <v>0</v>
      </c>
    </row>
    <row r="45" spans="2:7" ht="46.5" hidden="1">
      <c r="B45" s="740" t="s">
        <v>371</v>
      </c>
      <c r="C45" s="719" t="s">
        <v>372</v>
      </c>
      <c r="D45" s="719" t="s">
        <v>184</v>
      </c>
      <c r="E45" s="61" t="s">
        <v>462</v>
      </c>
      <c r="F45" s="751" t="s">
        <v>454</v>
      </c>
      <c r="G45" s="774"/>
    </row>
    <row r="46" spans="2:7" ht="30.75" hidden="1">
      <c r="B46" s="1000" t="s">
        <v>373</v>
      </c>
      <c r="C46" s="1003" t="s">
        <v>374</v>
      </c>
      <c r="D46" s="1003" t="s">
        <v>379</v>
      </c>
      <c r="E46" s="992" t="s">
        <v>380</v>
      </c>
      <c r="F46" s="751" t="s">
        <v>455</v>
      </c>
      <c r="G46" s="774"/>
    </row>
    <row r="47" spans="2:7" ht="30.75" hidden="1">
      <c r="B47" s="1001"/>
      <c r="C47" s="993"/>
      <c r="D47" s="993"/>
      <c r="E47" s="993"/>
      <c r="F47" s="742" t="s">
        <v>456</v>
      </c>
      <c r="G47" s="775"/>
    </row>
    <row r="48" spans="2:7" ht="30.75" hidden="1">
      <c r="B48" s="1001"/>
      <c r="C48" s="993"/>
      <c r="D48" s="993"/>
      <c r="E48" s="993"/>
      <c r="F48" s="751" t="s">
        <v>457</v>
      </c>
      <c r="G48" s="774"/>
    </row>
    <row r="49" spans="2:7" ht="30.75" hidden="1">
      <c r="B49" s="1001"/>
      <c r="C49" s="993"/>
      <c r="D49" s="993"/>
      <c r="E49" s="993"/>
      <c r="F49" s="742" t="s">
        <v>458</v>
      </c>
      <c r="G49" s="775"/>
    </row>
    <row r="50" spans="2:7" ht="30.75" hidden="1">
      <c r="B50" s="1001"/>
      <c r="C50" s="993"/>
      <c r="D50" s="993"/>
      <c r="E50" s="993"/>
      <c r="F50" s="751" t="s">
        <v>459</v>
      </c>
      <c r="G50" s="774"/>
    </row>
    <row r="51" spans="2:7" ht="30.75" hidden="1">
      <c r="B51" s="1001"/>
      <c r="C51" s="993"/>
      <c r="D51" s="993"/>
      <c r="E51" s="993"/>
      <c r="F51" s="751" t="s">
        <v>424</v>
      </c>
      <c r="G51" s="774"/>
    </row>
    <row r="52" spans="2:7" ht="15" hidden="1">
      <c r="B52" s="1002"/>
      <c r="C52" s="994"/>
      <c r="D52" s="994"/>
      <c r="E52" s="994"/>
      <c r="F52" s="751" t="s">
        <v>460</v>
      </c>
      <c r="G52" s="774"/>
    </row>
    <row r="53" spans="2:7" ht="93" hidden="1">
      <c r="B53" s="740" t="s">
        <v>375</v>
      </c>
      <c r="C53" s="765" t="s">
        <v>376</v>
      </c>
      <c r="D53" s="719" t="s">
        <v>184</v>
      </c>
      <c r="E53" s="61" t="s">
        <v>381</v>
      </c>
      <c r="F53" s="746" t="s">
        <v>468</v>
      </c>
      <c r="G53" s="774"/>
    </row>
    <row r="54" spans="2:7" ht="51" customHeight="1" hidden="1">
      <c r="B54" s="740" t="s">
        <v>378</v>
      </c>
      <c r="C54" s="719" t="s">
        <v>377</v>
      </c>
      <c r="D54" s="719" t="s">
        <v>184</v>
      </c>
      <c r="E54" s="382" t="s">
        <v>382</v>
      </c>
      <c r="F54" s="766" t="s">
        <v>461</v>
      </c>
      <c r="G54" s="774"/>
    </row>
    <row r="55" spans="2:7" ht="30.75" hidden="1">
      <c r="B55" s="1000" t="s">
        <v>287</v>
      </c>
      <c r="C55" s="1003" t="s">
        <v>288</v>
      </c>
      <c r="D55" s="1003" t="s">
        <v>184</v>
      </c>
      <c r="E55" s="992" t="s">
        <v>289</v>
      </c>
      <c r="F55" s="751" t="s">
        <v>463</v>
      </c>
      <c r="G55" s="774"/>
    </row>
    <row r="56" spans="2:7" ht="30.75" hidden="1">
      <c r="B56" s="1001"/>
      <c r="C56" s="993"/>
      <c r="D56" s="993"/>
      <c r="E56" s="993"/>
      <c r="F56" s="751" t="s">
        <v>464</v>
      </c>
      <c r="G56" s="774"/>
    </row>
    <row r="57" spans="2:7" ht="30.75" hidden="1">
      <c r="B57" s="1001"/>
      <c r="C57" s="993"/>
      <c r="D57" s="993"/>
      <c r="E57" s="993"/>
      <c r="F57" s="751" t="s">
        <v>465</v>
      </c>
      <c r="G57" s="774"/>
    </row>
    <row r="58" spans="2:7" ht="30.75" hidden="1">
      <c r="B58" s="1001"/>
      <c r="C58" s="993"/>
      <c r="D58" s="993"/>
      <c r="E58" s="993"/>
      <c r="F58" s="751" t="s">
        <v>429</v>
      </c>
      <c r="G58" s="774"/>
    </row>
    <row r="59" spans="2:7" ht="30.75" hidden="1">
      <c r="B59" s="1001"/>
      <c r="C59" s="993"/>
      <c r="D59" s="993"/>
      <c r="E59" s="993"/>
      <c r="F59" s="751" t="s">
        <v>466</v>
      </c>
      <c r="G59" s="774"/>
    </row>
    <row r="60" spans="2:7" ht="62.25" hidden="1">
      <c r="B60" s="1001"/>
      <c r="C60" s="993"/>
      <c r="D60" s="993"/>
      <c r="E60" s="993"/>
      <c r="F60" s="751" t="s">
        <v>467</v>
      </c>
      <c r="G60" s="774"/>
    </row>
    <row r="61" spans="2:7" ht="30.75" hidden="1">
      <c r="B61" s="1002"/>
      <c r="C61" s="994"/>
      <c r="D61" s="994"/>
      <c r="E61" s="994"/>
      <c r="F61" s="751" t="s">
        <v>432</v>
      </c>
      <c r="G61" s="774"/>
    </row>
    <row r="62" spans="2:7" ht="15" hidden="1">
      <c r="B62" s="258"/>
      <c r="C62" s="259"/>
      <c r="D62" s="761"/>
      <c r="E62" s="761"/>
      <c r="F62" s="746"/>
      <c r="G62" s="776"/>
    </row>
    <row r="63" spans="2:7" ht="15.75" thickBot="1">
      <c r="B63" s="735"/>
      <c r="C63" s="736"/>
      <c r="D63" s="736"/>
      <c r="E63" s="737" t="s">
        <v>1070</v>
      </c>
      <c r="F63" s="737"/>
      <c r="G63" s="773">
        <f>SUM(G32)</f>
        <v>426173</v>
      </c>
    </row>
    <row r="64" spans="2:7" s="3" customFormat="1" ht="15.75" thickBot="1">
      <c r="B64" s="1004"/>
      <c r="C64" s="1005"/>
      <c r="D64" s="1006"/>
      <c r="E64" s="767" t="s">
        <v>75</v>
      </c>
      <c r="F64" s="768"/>
      <c r="G64" s="779">
        <f>G10</f>
        <v>725868.85</v>
      </c>
    </row>
    <row r="65" ht="18">
      <c r="E65" s="212"/>
    </row>
    <row r="66" spans="3:6" ht="18">
      <c r="C66" s="212" t="s">
        <v>1048</v>
      </c>
      <c r="F66" s="212" t="s">
        <v>1049</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7">
      <selection activeCell="F16" sqref="F16"/>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808"/>
      <c r="E1" s="809"/>
      <c r="F1" s="808" t="s">
        <v>1103</v>
      </c>
      <c r="G1" s="809"/>
      <c r="H1" s="7"/>
      <c r="I1" s="7"/>
    </row>
    <row r="2" spans="4:7" ht="12.75">
      <c r="D2" s="809"/>
      <c r="E2" s="809"/>
      <c r="F2" s="809"/>
      <c r="G2" s="809"/>
    </row>
    <row r="3" spans="2:10" ht="33" customHeight="1">
      <c r="B3" s="828" t="s">
        <v>1014</v>
      </c>
      <c r="C3" s="829"/>
      <c r="D3" s="829"/>
      <c r="E3" s="829"/>
      <c r="F3" s="829"/>
      <c r="G3" s="829"/>
      <c r="H3" s="625"/>
      <c r="I3" s="625"/>
      <c r="J3" s="625"/>
    </row>
    <row r="4" ht="18.75" customHeight="1">
      <c r="C4" s="265"/>
    </row>
    <row r="5" spans="2:3" ht="17.25">
      <c r="B5" s="289">
        <v>13557000000</v>
      </c>
      <c r="C5" s="265"/>
    </row>
    <row r="6" spans="2:3" ht="12.75" customHeight="1">
      <c r="B6" s="288" t="s">
        <v>497</v>
      </c>
      <c r="C6" s="265"/>
    </row>
    <row r="7" ht="13.5" thickBot="1"/>
    <row r="8" spans="2:7" ht="12.75">
      <c r="B8" s="822" t="s">
        <v>2</v>
      </c>
      <c r="C8" s="825" t="s">
        <v>494</v>
      </c>
      <c r="D8" s="825" t="s">
        <v>3</v>
      </c>
      <c r="E8" s="266" t="s">
        <v>4</v>
      </c>
      <c r="F8" s="267"/>
      <c r="G8" s="830" t="s">
        <v>81</v>
      </c>
    </row>
    <row r="9" spans="2:7" ht="12.75">
      <c r="B9" s="823"/>
      <c r="C9" s="826"/>
      <c r="D9" s="826"/>
      <c r="E9" s="833" t="s">
        <v>81</v>
      </c>
      <c r="F9" s="833" t="s">
        <v>489</v>
      </c>
      <c r="G9" s="831"/>
    </row>
    <row r="10" spans="2:7" ht="13.5" thickBot="1">
      <c r="B10" s="824"/>
      <c r="C10" s="827"/>
      <c r="D10" s="827"/>
      <c r="E10" s="834"/>
      <c r="F10" s="834"/>
      <c r="G10" s="832"/>
    </row>
    <row r="11" spans="2:7" ht="13.5" thickBot="1">
      <c r="B11" s="835" t="s">
        <v>672</v>
      </c>
      <c r="C11" s="836"/>
      <c r="D11" s="836"/>
      <c r="E11" s="836"/>
      <c r="F11" s="836"/>
      <c r="G11" s="837"/>
    </row>
    <row r="12" spans="2:7" ht="18" customHeight="1" thickBot="1">
      <c r="B12" s="269">
        <v>200000</v>
      </c>
      <c r="C12" s="529" t="s">
        <v>7</v>
      </c>
      <c r="D12" s="534">
        <f>SUM(D14-E16-D15)</f>
        <v>0</v>
      </c>
      <c r="E12" s="256">
        <f>SUM(E15+E13)</f>
        <v>0</v>
      </c>
      <c r="F12" s="256">
        <f>SUM(F15+F13)</f>
        <v>0</v>
      </c>
      <c r="G12" s="279">
        <f>SUM(D12:E12)</f>
        <v>0</v>
      </c>
    </row>
    <row r="13" spans="2:7" ht="18.75" customHeight="1">
      <c r="B13" s="268">
        <v>208000</v>
      </c>
      <c r="C13" s="536" t="s">
        <v>8</v>
      </c>
      <c r="D13" s="291">
        <f>SUM(D14-E16-D15)</f>
        <v>0</v>
      </c>
      <c r="E13" s="512">
        <f>SUM(E16+E14)</f>
        <v>0</v>
      </c>
      <c r="F13" s="512">
        <f>SUM(F16+F14)</f>
        <v>0</v>
      </c>
      <c r="G13" s="513">
        <f>SUM(D13:E13)</f>
        <v>0</v>
      </c>
    </row>
    <row r="14" spans="2:7" ht="12.75">
      <c r="B14" s="535">
        <v>208100</v>
      </c>
      <c r="C14" s="537" t="s">
        <v>9</v>
      </c>
      <c r="D14" s="502"/>
      <c r="E14" s="140"/>
      <c r="F14" s="140"/>
      <c r="G14" s="532">
        <f>SUM(D14:E14)</f>
        <v>0</v>
      </c>
    </row>
    <row r="15" spans="2:7" ht="12.75">
      <c r="B15" s="535">
        <v>208200</v>
      </c>
      <c r="C15" s="538" t="s">
        <v>10</v>
      </c>
      <c r="D15" s="502"/>
      <c r="E15" s="140">
        <v>0</v>
      </c>
      <c r="F15" s="140">
        <v>0</v>
      </c>
      <c r="G15" s="532">
        <f>SUM(D15:E15)</f>
        <v>0</v>
      </c>
    </row>
    <row r="16" spans="2:7" ht="26.25">
      <c r="B16" s="535">
        <v>208400</v>
      </c>
      <c r="C16" s="537" t="s">
        <v>490</v>
      </c>
      <c r="D16" s="654"/>
      <c r="E16" s="655"/>
      <c r="F16" s="656"/>
      <c r="G16" s="273">
        <v>0</v>
      </c>
    </row>
    <row r="17" spans="2:7" ht="12.75">
      <c r="B17" s="541">
        <v>300000</v>
      </c>
      <c r="C17" s="542" t="s">
        <v>677</v>
      </c>
      <c r="D17" s="514"/>
      <c r="E17" s="509">
        <f>E18</f>
        <v>0</v>
      </c>
      <c r="F17" s="510">
        <f>F18</f>
        <v>0</v>
      </c>
      <c r="G17" s="511">
        <f>E17</f>
        <v>0</v>
      </c>
    </row>
    <row r="18" spans="2:7" ht="13.5" thickBot="1">
      <c r="B18" s="271">
        <v>301100</v>
      </c>
      <c r="C18" s="533" t="s">
        <v>671</v>
      </c>
      <c r="D18" s="514"/>
      <c r="E18" s="509"/>
      <c r="F18" s="510"/>
      <c r="G18" s="511">
        <f>E18</f>
        <v>0</v>
      </c>
    </row>
    <row r="19" spans="2:7" ht="27" thickBot="1">
      <c r="B19" s="275"/>
      <c r="C19" s="275" t="s">
        <v>12</v>
      </c>
      <c r="D19" s="524">
        <f>SUM(D13)</f>
        <v>0</v>
      </c>
      <c r="E19" s="116">
        <f>SUM(E12+E17)</f>
        <v>0</v>
      </c>
      <c r="F19" s="116">
        <f>SUM(F12+F17)</f>
        <v>0</v>
      </c>
      <c r="G19" s="277">
        <f>SUM(D19:E19)</f>
        <v>0</v>
      </c>
    </row>
    <row r="20" spans="2:7" ht="13.5" thickBot="1">
      <c r="B20" s="838" t="s">
        <v>673</v>
      </c>
      <c r="C20" s="839"/>
      <c r="D20" s="839"/>
      <c r="E20" s="839"/>
      <c r="F20" s="839"/>
      <c r="G20" s="840"/>
    </row>
    <row r="21" spans="2:7" ht="12.75">
      <c r="B21" s="515">
        <v>400000</v>
      </c>
      <c r="C21" s="516" t="s">
        <v>674</v>
      </c>
      <c r="D21" s="514">
        <v>0</v>
      </c>
      <c r="E21" s="512">
        <f aca="true" t="shared" si="0" ref="E21:G22">E22</f>
        <v>0</v>
      </c>
      <c r="F21" s="512">
        <f t="shared" si="0"/>
        <v>0</v>
      </c>
      <c r="G21" s="511">
        <f t="shared" si="0"/>
        <v>0</v>
      </c>
    </row>
    <row r="22" spans="2:7" ht="12.75">
      <c r="B22" s="520">
        <v>401000</v>
      </c>
      <c r="C22" s="516" t="s">
        <v>675</v>
      </c>
      <c r="D22" s="531">
        <v>0</v>
      </c>
      <c r="E22" s="140">
        <f t="shared" si="0"/>
        <v>0</v>
      </c>
      <c r="F22" s="140">
        <f t="shared" si="0"/>
        <v>0</v>
      </c>
      <c r="G22" s="273">
        <f t="shared" si="0"/>
        <v>0</v>
      </c>
    </row>
    <row r="23" spans="2:7" ht="13.5" thickBot="1">
      <c r="B23" s="522">
        <v>401201</v>
      </c>
      <c r="C23" s="523" t="s">
        <v>676</v>
      </c>
      <c r="D23" s="530">
        <v>0</v>
      </c>
      <c r="E23" s="118">
        <f>E18</f>
        <v>0</v>
      </c>
      <c r="F23" s="118">
        <f>F18</f>
        <v>0</v>
      </c>
      <c r="G23" s="121">
        <f>G18</f>
        <v>0</v>
      </c>
    </row>
    <row r="24" spans="2:7" ht="13.5" thickBot="1">
      <c r="B24" s="525">
        <v>600000</v>
      </c>
      <c r="C24" s="539" t="s">
        <v>11</v>
      </c>
      <c r="D24" s="526">
        <f>SUM(D13)</f>
        <v>0</v>
      </c>
      <c r="E24" s="527">
        <f>SUM(E13)</f>
        <v>0</v>
      </c>
      <c r="F24" s="527">
        <f>SUM(F13)</f>
        <v>0</v>
      </c>
      <c r="G24" s="528">
        <f>SUM(D24:E24)</f>
        <v>0</v>
      </c>
    </row>
    <row r="25" spans="2:7" ht="12.75">
      <c r="B25" s="515">
        <v>602000</v>
      </c>
      <c r="C25" s="543" t="s">
        <v>491</v>
      </c>
      <c r="D25" s="274">
        <f>SUM(D13)</f>
        <v>0</v>
      </c>
      <c r="E25" s="267">
        <f>SUM(E12)</f>
        <v>0</v>
      </c>
      <c r="F25" s="267">
        <f>SUM(F12)</f>
        <v>0</v>
      </c>
      <c r="G25" s="270">
        <f>SUM(D25:E25)</f>
        <v>0</v>
      </c>
    </row>
    <row r="26" spans="2:7" ht="12.75">
      <c r="B26" s="521">
        <v>602100</v>
      </c>
      <c r="C26" s="537" t="s">
        <v>9</v>
      </c>
      <c r="D26" s="272">
        <f>SUM(D14)</f>
        <v>0</v>
      </c>
      <c r="E26" s="272">
        <f>SUM(E14)</f>
        <v>0</v>
      </c>
      <c r="F26" s="272">
        <f>SUM(F14)</f>
        <v>0</v>
      </c>
      <c r="G26" s="532">
        <f>SUM(D26:E26)</f>
        <v>0</v>
      </c>
    </row>
    <row r="27" spans="2:7" ht="12.75">
      <c r="B27" s="521">
        <v>602200</v>
      </c>
      <c r="C27" s="537" t="s">
        <v>10</v>
      </c>
      <c r="D27" s="272">
        <f>SUM(D15)</f>
        <v>0</v>
      </c>
      <c r="E27" s="140">
        <v>0</v>
      </c>
      <c r="F27" s="140">
        <v>0</v>
      </c>
      <c r="G27" s="513">
        <f>SUM(D27:E27)</f>
        <v>0</v>
      </c>
    </row>
    <row r="28" spans="2:7" ht="27" thickBot="1">
      <c r="B28" s="271">
        <v>602400</v>
      </c>
      <c r="C28" s="517" t="s">
        <v>492</v>
      </c>
      <c r="D28" s="657">
        <f>SUM(D16)</f>
        <v>0</v>
      </c>
      <c r="E28" s="658">
        <f>SUM(E16)</f>
        <v>0</v>
      </c>
      <c r="F28" s="658">
        <f>SUM(F16)</f>
        <v>0</v>
      </c>
      <c r="G28" s="273">
        <v>0</v>
      </c>
    </row>
    <row r="29" spans="2:7" ht="27" thickBot="1">
      <c r="B29" s="275"/>
      <c r="C29" s="518" t="s">
        <v>493</v>
      </c>
      <c r="D29" s="276">
        <f>SUM(D13)</f>
        <v>0</v>
      </c>
      <c r="E29" s="267">
        <f>E21+E24</f>
        <v>0</v>
      </c>
      <c r="F29" s="267">
        <f>F21+F24</f>
        <v>0</v>
      </c>
      <c r="G29" s="540">
        <f>G21+G24</f>
        <v>0</v>
      </c>
    </row>
    <row r="30" spans="2:7" ht="13.5" thickBot="1">
      <c r="B30" s="275"/>
      <c r="C30" s="519"/>
      <c r="D30" s="278"/>
      <c r="E30" s="256"/>
      <c r="F30" s="256"/>
      <c r="G30" s="279"/>
    </row>
    <row r="31" spans="3:5" ht="12.75">
      <c r="C31" t="s">
        <v>1048</v>
      </c>
      <c r="E31" t="s">
        <v>1049</v>
      </c>
    </row>
    <row r="32" ht="12.75" hidden="1"/>
    <row r="33" spans="2:15" ht="12.75">
      <c r="B33" s="821"/>
      <c r="C33" s="821"/>
      <c r="D33" s="821"/>
      <c r="E33" s="821"/>
      <c r="F33" s="821"/>
      <c r="G33" s="821"/>
      <c r="H33" s="821"/>
      <c r="I33" s="821"/>
      <c r="J33" s="821"/>
      <c r="K33" s="821"/>
      <c r="L33" s="821"/>
      <c r="M33" s="821"/>
      <c r="N33" s="821"/>
      <c r="O33" s="821"/>
    </row>
    <row r="34" spans="2:15" ht="12.75">
      <c r="B34" s="821"/>
      <c r="C34" s="821"/>
      <c r="D34" s="821"/>
      <c r="E34" s="821"/>
      <c r="F34" s="821"/>
      <c r="G34" s="821"/>
      <c r="H34" s="821"/>
      <c r="I34" s="821"/>
      <c r="J34" s="821"/>
      <c r="K34" s="821"/>
      <c r="L34" s="821"/>
      <c r="M34" s="821"/>
      <c r="N34" s="821"/>
      <c r="O34" s="821"/>
    </row>
  </sheetData>
  <sheetProtection/>
  <mergeCells count="12">
    <mergeCell ref="B11:G11"/>
    <mergeCell ref="B20:G20"/>
    <mergeCell ref="D1:E2"/>
    <mergeCell ref="F1:G2"/>
    <mergeCell ref="B33:O34"/>
    <mergeCell ref="B8:B10"/>
    <mergeCell ref="C8:C10"/>
    <mergeCell ref="D8:D10"/>
    <mergeCell ref="B3:G3"/>
    <mergeCell ref="G8:G10"/>
    <mergeCell ref="E9:E10"/>
    <mergeCell ref="F9:F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1"/>
  <sheetViews>
    <sheetView tabSelected="1" view="pageBreakPreview" zoomScale="65" zoomScaleSheetLayoutView="65" zoomScalePageLayoutView="0" workbookViewId="0" topLeftCell="D1">
      <selection activeCell="O1" sqref="O1:S1"/>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7.5" style="6" customWidth="1"/>
    <col min="7" max="7" width="16" style="6" customWidth="1"/>
    <col min="8" max="8" width="15.33203125" style="6" customWidth="1"/>
    <col min="9" max="9" width="13.83203125" style="6" customWidth="1"/>
    <col min="10" max="10" width="11.66015625" style="6" customWidth="1"/>
    <col min="11" max="11" width="10.83203125" style="6" customWidth="1"/>
    <col min="12" max="12" width="15.16015625" style="6" customWidth="1"/>
    <col min="13" max="13" width="15.83203125" style="6" customWidth="1"/>
    <col min="14" max="14" width="11.83203125" style="6" customWidth="1"/>
    <col min="15" max="15" width="10.66015625" style="6" customWidth="1"/>
    <col min="16" max="16" width="11.5" style="6" customWidth="1"/>
    <col min="17" max="17" width="14.5" style="6" customWidth="1"/>
    <col min="18" max="18" width="12.83203125" style="6" hidden="1" customWidth="1"/>
    <col min="19" max="19" width="16.8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847" t="s">
        <v>1109</v>
      </c>
      <c r="P1" s="847"/>
      <c r="Q1" s="847"/>
      <c r="R1" s="847"/>
      <c r="S1" s="847"/>
    </row>
    <row r="2" spans="3:19" ht="39.75" customHeight="1">
      <c r="C2" s="848" t="s">
        <v>1007</v>
      </c>
      <c r="D2" s="848"/>
      <c r="E2" s="848"/>
      <c r="F2" s="848"/>
      <c r="G2" s="848"/>
      <c r="H2" s="848"/>
      <c r="I2" s="848"/>
      <c r="J2" s="848"/>
      <c r="K2" s="848"/>
      <c r="L2" s="848"/>
      <c r="M2" s="848"/>
      <c r="N2" s="848"/>
      <c r="O2" s="848"/>
      <c r="P2" s="848"/>
      <c r="Q2" s="848"/>
      <c r="R2" s="848"/>
      <c r="S2" s="848"/>
    </row>
    <row r="3" spans="3:19" ht="18" customHeight="1">
      <c r="C3" s="841">
        <v>13557000000</v>
      </c>
      <c r="D3" s="842"/>
      <c r="E3" s="842"/>
      <c r="F3" s="283"/>
      <c r="G3" s="283"/>
      <c r="H3" s="283"/>
      <c r="I3" s="283"/>
      <c r="J3" s="283"/>
      <c r="K3" s="283"/>
      <c r="L3" s="283"/>
      <c r="M3" s="283"/>
      <c r="N3" s="283"/>
      <c r="O3" s="283"/>
      <c r="P3" s="283"/>
      <c r="Q3" s="283"/>
      <c r="R3" s="283"/>
      <c r="S3" s="283"/>
    </row>
    <row r="4" spans="3:19" ht="15" customHeight="1">
      <c r="C4" s="843" t="s">
        <v>497</v>
      </c>
      <c r="D4" s="844"/>
      <c r="E4" s="844"/>
      <c r="F4" s="283"/>
      <c r="G4" s="283"/>
      <c r="H4" s="283"/>
      <c r="I4" s="283"/>
      <c r="J4" s="283"/>
      <c r="K4" s="283"/>
      <c r="L4" s="283"/>
      <c r="M4" s="283"/>
      <c r="N4" s="283"/>
      <c r="O4" s="283"/>
      <c r="P4" s="283"/>
      <c r="Q4" s="283"/>
      <c r="R4" s="283"/>
      <c r="S4" s="283"/>
    </row>
    <row r="5" spans="1:19" ht="9.75" customHeight="1" thickBot="1">
      <c r="A5" s="9"/>
      <c r="B5" s="9"/>
      <c r="C5" s="9"/>
      <c r="D5" s="10"/>
      <c r="E5" s="10"/>
      <c r="F5" s="10"/>
      <c r="G5" s="10"/>
      <c r="H5" s="10"/>
      <c r="I5" s="38"/>
      <c r="J5" s="10"/>
      <c r="K5" s="10"/>
      <c r="L5" s="39"/>
      <c r="M5" s="39"/>
      <c r="N5" s="40"/>
      <c r="O5" s="40"/>
      <c r="P5" s="40"/>
      <c r="Q5" s="40"/>
      <c r="R5" s="40"/>
      <c r="S5" s="398" t="s">
        <v>76</v>
      </c>
    </row>
    <row r="6" spans="1:19" ht="15" customHeight="1" thickBot="1">
      <c r="A6" s="864" t="s">
        <v>77</v>
      </c>
      <c r="B6" s="868"/>
      <c r="C6" s="867" t="s">
        <v>354</v>
      </c>
      <c r="D6" s="869" t="s">
        <v>353</v>
      </c>
      <c r="E6" s="869" t="s">
        <v>355</v>
      </c>
      <c r="F6" s="855" t="s">
        <v>365</v>
      </c>
      <c r="G6" s="849" t="s">
        <v>3</v>
      </c>
      <c r="H6" s="850"/>
      <c r="I6" s="850"/>
      <c r="J6" s="850"/>
      <c r="K6" s="850"/>
      <c r="L6" s="849" t="s">
        <v>4</v>
      </c>
      <c r="M6" s="850"/>
      <c r="N6" s="850"/>
      <c r="O6" s="850"/>
      <c r="P6" s="850"/>
      <c r="Q6" s="850"/>
      <c r="R6" s="851"/>
      <c r="S6" s="852" t="s">
        <v>81</v>
      </c>
    </row>
    <row r="7" spans="1:19" ht="16.5" customHeight="1">
      <c r="A7" s="865"/>
      <c r="B7" s="868"/>
      <c r="C7" s="868"/>
      <c r="D7" s="870"/>
      <c r="E7" s="870"/>
      <c r="F7" s="854"/>
      <c r="G7" s="859" t="s">
        <v>5</v>
      </c>
      <c r="H7" s="872" t="s">
        <v>82</v>
      </c>
      <c r="I7" s="857" t="s">
        <v>83</v>
      </c>
      <c r="J7" s="857"/>
      <c r="K7" s="858" t="s">
        <v>84</v>
      </c>
      <c r="L7" s="859" t="s">
        <v>5</v>
      </c>
      <c r="M7" s="861" t="s">
        <v>361</v>
      </c>
      <c r="N7" s="856" t="s">
        <v>82</v>
      </c>
      <c r="O7" s="857" t="s">
        <v>83</v>
      </c>
      <c r="P7" s="857"/>
      <c r="Q7" s="856" t="s">
        <v>84</v>
      </c>
      <c r="R7" s="376" t="s">
        <v>83</v>
      </c>
      <c r="S7" s="853"/>
    </row>
    <row r="8" spans="1:19" ht="20.25" customHeight="1">
      <c r="A8" s="865"/>
      <c r="B8" s="868"/>
      <c r="C8" s="868"/>
      <c r="D8" s="870"/>
      <c r="E8" s="870"/>
      <c r="F8" s="854"/>
      <c r="G8" s="860"/>
      <c r="H8" s="872"/>
      <c r="I8" s="857" t="s">
        <v>85</v>
      </c>
      <c r="J8" s="857" t="s">
        <v>86</v>
      </c>
      <c r="K8" s="858"/>
      <c r="L8" s="860"/>
      <c r="M8" s="862"/>
      <c r="N8" s="856"/>
      <c r="O8" s="857" t="s">
        <v>85</v>
      </c>
      <c r="P8" s="857" t="s">
        <v>86</v>
      </c>
      <c r="Q8" s="856"/>
      <c r="R8" s="854" t="s">
        <v>87</v>
      </c>
      <c r="S8" s="853"/>
    </row>
    <row r="9" spans="1:19" ht="24.75" customHeight="1">
      <c r="A9" s="866"/>
      <c r="B9" s="868"/>
      <c r="C9" s="868"/>
      <c r="D9" s="871"/>
      <c r="E9" s="871"/>
      <c r="F9" s="854"/>
      <c r="G9" s="860"/>
      <c r="H9" s="872"/>
      <c r="I9" s="857"/>
      <c r="J9" s="857"/>
      <c r="K9" s="858"/>
      <c r="L9" s="860"/>
      <c r="M9" s="863"/>
      <c r="N9" s="856"/>
      <c r="O9" s="857"/>
      <c r="P9" s="857"/>
      <c r="Q9" s="856"/>
      <c r="R9" s="854"/>
      <c r="S9" s="853"/>
    </row>
    <row r="10" spans="1:19" ht="15.75" customHeight="1" thickBot="1">
      <c r="A10" s="103">
        <v>1</v>
      </c>
      <c r="B10" s="16"/>
      <c r="C10" s="153">
        <v>1</v>
      </c>
      <c r="D10" s="153">
        <v>2</v>
      </c>
      <c r="E10" s="153">
        <v>3</v>
      </c>
      <c r="F10" s="351">
        <v>4</v>
      </c>
      <c r="G10" s="369">
        <v>5</v>
      </c>
      <c r="H10" s="361">
        <v>6</v>
      </c>
      <c r="I10" s="153">
        <v>7</v>
      </c>
      <c r="J10" s="153">
        <v>8</v>
      </c>
      <c r="K10" s="351">
        <v>9</v>
      </c>
      <c r="L10" s="369">
        <v>10</v>
      </c>
      <c r="M10" s="361">
        <v>11</v>
      </c>
      <c r="N10" s="153">
        <v>12</v>
      </c>
      <c r="O10" s="153">
        <v>13</v>
      </c>
      <c r="P10" s="153">
        <v>14</v>
      </c>
      <c r="Q10" s="153">
        <v>15</v>
      </c>
      <c r="R10" s="351">
        <v>15</v>
      </c>
      <c r="S10" s="369" t="s">
        <v>88</v>
      </c>
    </row>
    <row r="11" spans="2:21" s="43" customFormat="1" ht="16.5" thickBot="1">
      <c r="B11" s="152"/>
      <c r="C11" s="149" t="s">
        <v>89</v>
      </c>
      <c r="D11" s="150" t="s">
        <v>15</v>
      </c>
      <c r="E11" s="154"/>
      <c r="F11" s="377" t="s">
        <v>385</v>
      </c>
      <c r="G11" s="370">
        <f>H11+K11</f>
        <v>0</v>
      </c>
      <c r="H11" s="370">
        <f aca="true" t="shared" si="0" ref="H11:Q11">H12+H13+H14+H21+H46+H52+H68</f>
        <v>0</v>
      </c>
      <c r="I11" s="370">
        <f t="shared" si="0"/>
        <v>0</v>
      </c>
      <c r="J11" s="370">
        <f t="shared" si="0"/>
        <v>0</v>
      </c>
      <c r="K11" s="370">
        <f t="shared" si="0"/>
        <v>0</v>
      </c>
      <c r="L11" s="675">
        <f t="shared" si="0"/>
        <v>0</v>
      </c>
      <c r="M11" s="675">
        <f t="shared" si="0"/>
        <v>0</v>
      </c>
      <c r="N11" s="370">
        <f t="shared" si="0"/>
        <v>0</v>
      </c>
      <c r="O11" s="370">
        <f t="shared" si="0"/>
        <v>0</v>
      </c>
      <c r="P11" s="370">
        <f t="shared" si="0"/>
        <v>0</v>
      </c>
      <c r="Q11" s="675">
        <f t="shared" si="0"/>
        <v>0</v>
      </c>
      <c r="R11" s="370">
        <f>R12+R13+R14+R21+R49+R54+R57+R59+R63+R66+R67+R69+R70+R71+R62</f>
        <v>0</v>
      </c>
      <c r="S11" s="675">
        <f>G11+L11</f>
        <v>0</v>
      </c>
      <c r="T11" s="46"/>
      <c r="U11" s="46"/>
    </row>
    <row r="12" spans="2:21" s="47" customFormat="1" ht="32.25" customHeight="1" hidden="1">
      <c r="B12" s="21"/>
      <c r="C12" s="146" t="s">
        <v>280</v>
      </c>
      <c r="D12" s="146" t="s">
        <v>281</v>
      </c>
      <c r="E12" s="146" t="s">
        <v>92</v>
      </c>
      <c r="F12" s="378" t="s">
        <v>282</v>
      </c>
      <c r="G12" s="375">
        <f aca="true" t="shared" si="1" ref="G12:G65">H12+K12</f>
        <v>0</v>
      </c>
      <c r="H12" s="365"/>
      <c r="I12" s="142"/>
      <c r="J12" s="348"/>
      <c r="K12" s="349"/>
      <c r="L12" s="371">
        <f aca="true" t="shared" si="2" ref="L12:L102">N12+Q12</f>
        <v>0</v>
      </c>
      <c r="M12" s="363">
        <f>Q12</f>
        <v>0</v>
      </c>
      <c r="N12" s="296"/>
      <c r="O12" s="296"/>
      <c r="P12" s="296"/>
      <c r="Q12" s="296"/>
      <c r="R12" s="349"/>
      <c r="S12" s="371">
        <f aca="true" t="shared" si="3" ref="S12:S102">G12+L12</f>
        <v>0</v>
      </c>
      <c r="T12" s="49"/>
      <c r="U12" s="49"/>
    </row>
    <row r="13" spans="2:21" s="47" customFormat="1" ht="15" hidden="1">
      <c r="B13" s="21"/>
      <c r="C13" s="146" t="s">
        <v>534</v>
      </c>
      <c r="D13" s="146" t="s">
        <v>184</v>
      </c>
      <c r="E13" s="146" t="s">
        <v>42</v>
      </c>
      <c r="F13" s="378" t="s">
        <v>544</v>
      </c>
      <c r="G13" s="396">
        <f t="shared" si="1"/>
        <v>0</v>
      </c>
      <c r="H13" s="365"/>
      <c r="I13" s="142"/>
      <c r="J13" s="48"/>
      <c r="K13" s="352"/>
      <c r="L13" s="372">
        <f t="shared" si="2"/>
        <v>0</v>
      </c>
      <c r="M13" s="364">
        <f>M14+M15+M16+M17+M18+M19</f>
        <v>0</v>
      </c>
      <c r="N13" s="45"/>
      <c r="O13" s="45"/>
      <c r="P13" s="45"/>
      <c r="Q13" s="45"/>
      <c r="R13" s="352"/>
      <c r="S13" s="372">
        <f t="shared" si="3"/>
        <v>0</v>
      </c>
      <c r="T13" s="49"/>
      <c r="U13" s="49"/>
    </row>
    <row r="14" spans="2:21" s="47" customFormat="1" ht="15" hidden="1">
      <c r="B14" s="21"/>
      <c r="C14" s="29" t="s">
        <v>526</v>
      </c>
      <c r="D14" s="29" t="s">
        <v>319</v>
      </c>
      <c r="E14" s="29"/>
      <c r="F14" s="379" t="s">
        <v>545</v>
      </c>
      <c r="G14" s="372">
        <f>G15+G16+G17+G18+G19+G20</f>
        <v>0</v>
      </c>
      <c r="H14" s="364">
        <f aca="true" t="shared" si="4" ref="H14:R14">H15+H16+H17+H18+H19+H20</f>
        <v>0</v>
      </c>
      <c r="I14" s="45">
        <f t="shared" si="4"/>
        <v>0</v>
      </c>
      <c r="J14" s="45">
        <f t="shared" si="4"/>
        <v>0</v>
      </c>
      <c r="K14" s="352">
        <f t="shared" si="4"/>
        <v>0</v>
      </c>
      <c r="L14" s="372">
        <f t="shared" si="2"/>
        <v>0</v>
      </c>
      <c r="M14" s="364">
        <f t="shared" si="4"/>
        <v>0</v>
      </c>
      <c r="N14" s="45">
        <f t="shared" si="4"/>
        <v>0</v>
      </c>
      <c r="O14" s="45">
        <f t="shared" si="4"/>
        <v>0</v>
      </c>
      <c r="P14" s="45">
        <f t="shared" si="4"/>
        <v>0</v>
      </c>
      <c r="Q14" s="45">
        <f t="shared" si="4"/>
        <v>0</v>
      </c>
      <c r="R14" s="352">
        <f t="shared" si="4"/>
        <v>0</v>
      </c>
      <c r="S14" s="372">
        <f t="shared" si="3"/>
        <v>0</v>
      </c>
      <c r="T14" s="49"/>
      <c r="U14" s="49"/>
    </row>
    <row r="15" spans="2:21" s="43" customFormat="1" ht="15" hidden="1">
      <c r="B15" s="21"/>
      <c r="C15" s="21" t="s">
        <v>498</v>
      </c>
      <c r="D15" s="21" t="s">
        <v>20</v>
      </c>
      <c r="E15" s="21" t="s">
        <v>21</v>
      </c>
      <c r="F15" s="380" t="s">
        <v>22</v>
      </c>
      <c r="G15" s="372">
        <f t="shared" si="1"/>
        <v>0</v>
      </c>
      <c r="H15" s="363"/>
      <c r="I15" s="48"/>
      <c r="J15" s="48"/>
      <c r="K15" s="352"/>
      <c r="L15" s="372">
        <f t="shared" si="2"/>
        <v>0</v>
      </c>
      <c r="M15" s="363">
        <f aca="true" t="shared" si="5" ref="M15:M20">Q15</f>
        <v>0</v>
      </c>
      <c r="N15" s="48"/>
      <c r="O15" s="45"/>
      <c r="P15" s="45"/>
      <c r="Q15" s="48"/>
      <c r="R15" s="354"/>
      <c r="S15" s="372">
        <f t="shared" si="3"/>
        <v>0</v>
      </c>
      <c r="T15" s="46"/>
      <c r="U15" s="46"/>
    </row>
    <row r="16" spans="2:21" s="43" customFormat="1" ht="15" hidden="1">
      <c r="B16" s="21"/>
      <c r="C16" s="21" t="s">
        <v>499</v>
      </c>
      <c r="D16" s="21" t="s">
        <v>257</v>
      </c>
      <c r="E16" s="21" t="s">
        <v>99</v>
      </c>
      <c r="F16" s="380" t="s">
        <v>258</v>
      </c>
      <c r="G16" s="372">
        <f t="shared" si="1"/>
        <v>0</v>
      </c>
      <c r="H16" s="363"/>
      <c r="I16" s="48"/>
      <c r="J16" s="48"/>
      <c r="K16" s="352"/>
      <c r="L16" s="372">
        <f t="shared" si="2"/>
        <v>0</v>
      </c>
      <c r="M16" s="363">
        <f t="shared" si="5"/>
        <v>0</v>
      </c>
      <c r="N16" s="45"/>
      <c r="O16" s="45"/>
      <c r="P16" s="45"/>
      <c r="Q16" s="45"/>
      <c r="R16" s="352"/>
      <c r="S16" s="372">
        <f t="shared" si="3"/>
        <v>0</v>
      </c>
      <c r="T16" s="46"/>
      <c r="U16" s="46"/>
    </row>
    <row r="17" spans="2:21" s="43" customFormat="1" ht="40.5" customHeight="1" hidden="1">
      <c r="B17" s="28"/>
      <c r="C17" s="28" t="s">
        <v>500</v>
      </c>
      <c r="D17" s="28" t="s">
        <v>259</v>
      </c>
      <c r="E17" s="28" t="s">
        <v>101</v>
      </c>
      <c r="F17" s="380" t="s">
        <v>330</v>
      </c>
      <c r="G17" s="372">
        <f t="shared" si="1"/>
        <v>0</v>
      </c>
      <c r="H17" s="363"/>
      <c r="I17" s="48"/>
      <c r="J17" s="48"/>
      <c r="K17" s="352"/>
      <c r="L17" s="372">
        <f t="shared" si="2"/>
        <v>0</v>
      </c>
      <c r="M17" s="363">
        <f t="shared" si="5"/>
        <v>0</v>
      </c>
      <c r="N17" s="45"/>
      <c r="O17" s="45"/>
      <c r="P17" s="45"/>
      <c r="Q17" s="45"/>
      <c r="R17" s="352"/>
      <c r="S17" s="372">
        <f t="shared" si="3"/>
        <v>0</v>
      </c>
      <c r="T17" s="46"/>
      <c r="U17" s="46"/>
    </row>
    <row r="18" spans="2:21" s="43" customFormat="1" ht="18" customHeight="1" hidden="1">
      <c r="B18" s="21"/>
      <c r="C18" s="21" t="s">
        <v>501</v>
      </c>
      <c r="D18" s="21" t="s">
        <v>328</v>
      </c>
      <c r="E18" s="21" t="s">
        <v>97</v>
      </c>
      <c r="F18" s="380" t="s">
        <v>329</v>
      </c>
      <c r="G18" s="372">
        <f t="shared" si="1"/>
        <v>0</v>
      </c>
      <c r="H18" s="363"/>
      <c r="I18" s="45"/>
      <c r="J18" s="45"/>
      <c r="K18" s="352"/>
      <c r="L18" s="372">
        <f t="shared" si="2"/>
        <v>0</v>
      </c>
      <c r="M18" s="363">
        <f t="shared" si="5"/>
        <v>0</v>
      </c>
      <c r="N18" s="45"/>
      <c r="O18" s="45"/>
      <c r="P18" s="45"/>
      <c r="Q18" s="45"/>
      <c r="R18" s="352"/>
      <c r="S18" s="372">
        <f t="shared" si="3"/>
        <v>0</v>
      </c>
      <c r="T18" s="46"/>
      <c r="U18" s="46"/>
    </row>
    <row r="19" spans="2:21" s="43" customFormat="1" ht="16.5" customHeight="1" hidden="1">
      <c r="B19" s="21"/>
      <c r="C19" s="21" t="s">
        <v>502</v>
      </c>
      <c r="D19" s="21" t="s">
        <v>283</v>
      </c>
      <c r="E19" s="21" t="s">
        <v>24</v>
      </c>
      <c r="F19" s="381" t="s">
        <v>284</v>
      </c>
      <c r="G19" s="372">
        <f t="shared" si="1"/>
        <v>0</v>
      </c>
      <c r="H19" s="363"/>
      <c r="I19" s="45"/>
      <c r="J19" s="45"/>
      <c r="K19" s="352"/>
      <c r="L19" s="372">
        <f t="shared" si="2"/>
        <v>0</v>
      </c>
      <c r="M19" s="363">
        <f t="shared" si="5"/>
        <v>0</v>
      </c>
      <c r="N19" s="45"/>
      <c r="O19" s="45"/>
      <c r="P19" s="45"/>
      <c r="Q19" s="45"/>
      <c r="R19" s="352"/>
      <c r="S19" s="372">
        <f t="shared" si="3"/>
        <v>0</v>
      </c>
      <c r="T19" s="46"/>
      <c r="U19" s="46"/>
    </row>
    <row r="20" spans="2:21" s="43" customFormat="1" ht="21.75" customHeight="1" hidden="1">
      <c r="B20" s="28"/>
      <c r="C20" s="28" t="s">
        <v>503</v>
      </c>
      <c r="D20" s="28" t="s">
        <v>303</v>
      </c>
      <c r="E20" s="28" t="s">
        <v>24</v>
      </c>
      <c r="F20" s="380" t="s">
        <v>304</v>
      </c>
      <c r="G20" s="372">
        <f t="shared" si="1"/>
        <v>0</v>
      </c>
      <c r="H20" s="363"/>
      <c r="I20" s="48"/>
      <c r="J20" s="142"/>
      <c r="K20" s="353"/>
      <c r="L20" s="373">
        <f t="shared" si="2"/>
        <v>0</v>
      </c>
      <c r="M20" s="362">
        <f t="shared" si="5"/>
        <v>0</v>
      </c>
      <c r="N20" s="296"/>
      <c r="O20" s="296"/>
      <c r="P20" s="296"/>
      <c r="Q20" s="296"/>
      <c r="R20" s="349"/>
      <c r="S20" s="373">
        <f t="shared" si="3"/>
        <v>0</v>
      </c>
      <c r="T20" s="46"/>
      <c r="U20" s="46"/>
    </row>
    <row r="21" spans="2:21" s="43" customFormat="1" ht="15.75" customHeight="1" hidden="1">
      <c r="B21" s="28"/>
      <c r="C21" s="27" t="s">
        <v>527</v>
      </c>
      <c r="D21" s="27" t="s">
        <v>320</v>
      </c>
      <c r="E21" s="27"/>
      <c r="F21" s="379" t="s">
        <v>546</v>
      </c>
      <c r="G21" s="372">
        <f>G22+G23+G24+G25+G26+G27+G28+G29+G30+G31+G32</f>
        <v>0</v>
      </c>
      <c r="H21" s="364">
        <f aca="true" t="shared" si="6" ref="H21:R21">H22+H23+H24+H25+H26+H27+H28+H29+H30+H31+H32</f>
        <v>0</v>
      </c>
      <c r="I21" s="45">
        <f t="shared" si="6"/>
        <v>0</v>
      </c>
      <c r="J21" s="45">
        <f t="shared" si="6"/>
        <v>0</v>
      </c>
      <c r="K21" s="352">
        <f t="shared" si="6"/>
        <v>0</v>
      </c>
      <c r="L21" s="372">
        <f t="shared" si="2"/>
        <v>0</v>
      </c>
      <c r="M21" s="364">
        <f t="shared" si="6"/>
        <v>0</v>
      </c>
      <c r="N21" s="45">
        <f t="shared" si="6"/>
        <v>0</v>
      </c>
      <c r="O21" s="45">
        <f t="shared" si="6"/>
        <v>0</v>
      </c>
      <c r="P21" s="45">
        <f t="shared" si="6"/>
        <v>0</v>
      </c>
      <c r="Q21" s="45">
        <f t="shared" si="6"/>
        <v>0</v>
      </c>
      <c r="R21" s="352">
        <f t="shared" si="6"/>
        <v>0</v>
      </c>
      <c r="S21" s="372">
        <f t="shared" si="3"/>
        <v>0</v>
      </c>
      <c r="T21" s="46"/>
      <c r="U21" s="46"/>
    </row>
    <row r="22" spans="2:21" s="43" customFormat="1" ht="21.75" customHeight="1" hidden="1">
      <c r="B22" s="28"/>
      <c r="C22" s="28" t="s">
        <v>504</v>
      </c>
      <c r="D22" s="28" t="s">
        <v>368</v>
      </c>
      <c r="E22" s="28" t="s">
        <v>141</v>
      </c>
      <c r="F22" s="380" t="s">
        <v>147</v>
      </c>
      <c r="G22" s="372">
        <f t="shared" si="1"/>
        <v>0</v>
      </c>
      <c r="H22" s="363"/>
      <c r="I22" s="48"/>
      <c r="J22" s="48"/>
      <c r="K22" s="354"/>
      <c r="L22" s="372">
        <f t="shared" si="2"/>
        <v>0</v>
      </c>
      <c r="M22" s="363">
        <f aca="true" t="shared" si="7" ref="M22:M31">Q22</f>
        <v>0</v>
      </c>
      <c r="N22" s="45"/>
      <c r="O22" s="45"/>
      <c r="P22" s="45"/>
      <c r="Q22" s="45"/>
      <c r="R22" s="352"/>
      <c r="S22" s="372">
        <f t="shared" si="3"/>
        <v>0</v>
      </c>
      <c r="T22" s="46"/>
      <c r="U22" s="46"/>
    </row>
    <row r="23" spans="2:21" s="43" customFormat="1" ht="30.75" customHeight="1" hidden="1">
      <c r="B23" s="28"/>
      <c r="C23" s="28" t="s">
        <v>505</v>
      </c>
      <c r="D23" s="28" t="s">
        <v>363</v>
      </c>
      <c r="E23" s="28" t="s">
        <v>141</v>
      </c>
      <c r="F23" s="380" t="s">
        <v>149</v>
      </c>
      <c r="G23" s="372">
        <f t="shared" si="1"/>
        <v>0</v>
      </c>
      <c r="H23" s="363"/>
      <c r="I23" s="48"/>
      <c r="J23" s="48"/>
      <c r="K23" s="354"/>
      <c r="L23" s="372">
        <f t="shared" si="2"/>
        <v>0</v>
      </c>
      <c r="M23" s="363">
        <f t="shared" si="7"/>
        <v>0</v>
      </c>
      <c r="N23" s="45"/>
      <c r="O23" s="45"/>
      <c r="P23" s="45"/>
      <c r="Q23" s="45"/>
      <c r="R23" s="352"/>
      <c r="S23" s="372">
        <f t="shared" si="3"/>
        <v>0</v>
      </c>
      <c r="T23" s="46"/>
      <c r="U23" s="46"/>
    </row>
    <row r="24" spans="2:21" s="43" customFormat="1" ht="15" hidden="1">
      <c r="B24" s="28"/>
      <c r="C24" s="28"/>
      <c r="D24" s="28"/>
      <c r="E24" s="28"/>
      <c r="F24" s="382"/>
      <c r="G24" s="372">
        <f t="shared" si="1"/>
        <v>0</v>
      </c>
      <c r="H24" s="363"/>
      <c r="I24" s="48"/>
      <c r="J24" s="48"/>
      <c r="K24" s="352"/>
      <c r="L24" s="372">
        <f t="shared" si="2"/>
        <v>0</v>
      </c>
      <c r="M24" s="363">
        <f t="shared" si="7"/>
        <v>0</v>
      </c>
      <c r="N24" s="45"/>
      <c r="O24" s="45"/>
      <c r="P24" s="45"/>
      <c r="Q24" s="45"/>
      <c r="R24" s="352"/>
      <c r="S24" s="372">
        <f t="shared" si="3"/>
        <v>0</v>
      </c>
      <c r="T24" s="46"/>
      <c r="U24" s="46"/>
    </row>
    <row r="25" spans="2:21" s="43" customFormat="1" ht="30.75" hidden="1">
      <c r="B25" s="28"/>
      <c r="C25" s="28" t="s">
        <v>507</v>
      </c>
      <c r="D25" s="28" t="s">
        <v>165</v>
      </c>
      <c r="E25" s="28" t="s">
        <v>116</v>
      </c>
      <c r="F25" s="264" t="s">
        <v>166</v>
      </c>
      <c r="G25" s="372">
        <f t="shared" si="1"/>
        <v>0</v>
      </c>
      <c r="H25" s="363"/>
      <c r="I25" s="48"/>
      <c r="J25" s="48"/>
      <c r="K25" s="352"/>
      <c r="L25" s="372">
        <f t="shared" si="2"/>
        <v>0</v>
      </c>
      <c r="M25" s="363">
        <f t="shared" si="7"/>
        <v>0</v>
      </c>
      <c r="N25" s="48"/>
      <c r="O25" s="48"/>
      <c r="P25" s="45"/>
      <c r="Q25" s="45"/>
      <c r="R25" s="352"/>
      <c r="S25" s="372">
        <f t="shared" si="3"/>
        <v>0</v>
      </c>
      <c r="T25" s="46"/>
      <c r="U25" s="46"/>
    </row>
    <row r="26" spans="2:21" s="43" customFormat="1" ht="15" hidden="1">
      <c r="B26" s="28"/>
      <c r="C26" s="28" t="s">
        <v>508</v>
      </c>
      <c r="D26" s="28" t="s">
        <v>168</v>
      </c>
      <c r="E26" s="28" t="s">
        <v>113</v>
      </c>
      <c r="F26" s="264" t="s">
        <v>315</v>
      </c>
      <c r="G26" s="372">
        <f t="shared" si="1"/>
        <v>0</v>
      </c>
      <c r="H26" s="363"/>
      <c r="I26" s="48"/>
      <c r="J26" s="48"/>
      <c r="K26" s="352"/>
      <c r="L26" s="372">
        <f t="shared" si="2"/>
        <v>0</v>
      </c>
      <c r="M26" s="363">
        <f t="shared" si="7"/>
        <v>0</v>
      </c>
      <c r="N26" s="45"/>
      <c r="O26" s="45"/>
      <c r="P26" s="45"/>
      <c r="Q26" s="45"/>
      <c r="R26" s="352"/>
      <c r="S26" s="372">
        <f t="shared" si="3"/>
        <v>0</v>
      </c>
      <c r="T26" s="46"/>
      <c r="U26" s="46"/>
    </row>
    <row r="27" spans="2:21" s="43" customFormat="1" ht="15" hidden="1">
      <c r="B27" s="21"/>
      <c r="C27" s="28" t="s">
        <v>506</v>
      </c>
      <c r="D27" s="28" t="s">
        <v>262</v>
      </c>
      <c r="E27" s="28" t="s">
        <v>27</v>
      </c>
      <c r="F27" s="382" t="s">
        <v>913</v>
      </c>
      <c r="G27" s="372">
        <f t="shared" si="1"/>
        <v>0</v>
      </c>
      <c r="H27" s="363"/>
      <c r="I27" s="48"/>
      <c r="J27" s="48"/>
      <c r="K27" s="352"/>
      <c r="L27" s="372">
        <f t="shared" si="2"/>
        <v>0</v>
      </c>
      <c r="M27" s="363">
        <f t="shared" si="7"/>
        <v>0</v>
      </c>
      <c r="N27" s="45"/>
      <c r="O27" s="45"/>
      <c r="P27" s="45"/>
      <c r="Q27" s="45"/>
      <c r="R27" s="352"/>
      <c r="S27" s="372">
        <f t="shared" si="3"/>
        <v>0</v>
      </c>
      <c r="T27" s="46"/>
      <c r="U27" s="46"/>
    </row>
    <row r="28" spans="2:21" s="43" customFormat="1" ht="30.75" hidden="1">
      <c r="B28" s="21"/>
      <c r="C28" s="28" t="s">
        <v>509</v>
      </c>
      <c r="D28" s="28" t="s">
        <v>274</v>
      </c>
      <c r="E28" s="28" t="s">
        <v>27</v>
      </c>
      <c r="F28" s="380" t="s">
        <v>49</v>
      </c>
      <c r="G28" s="372">
        <f t="shared" si="1"/>
        <v>0</v>
      </c>
      <c r="H28" s="363"/>
      <c r="I28" s="48"/>
      <c r="J28" s="48"/>
      <c r="K28" s="352"/>
      <c r="L28" s="372">
        <f t="shared" si="2"/>
        <v>0</v>
      </c>
      <c r="M28" s="363">
        <f t="shared" si="7"/>
        <v>0</v>
      </c>
      <c r="N28" s="45"/>
      <c r="O28" s="45"/>
      <c r="P28" s="45"/>
      <c r="Q28" s="45"/>
      <c r="R28" s="352"/>
      <c r="S28" s="372">
        <f t="shared" si="3"/>
        <v>0</v>
      </c>
      <c r="T28" s="46"/>
      <c r="U28" s="46"/>
    </row>
    <row r="29" spans="2:21" s="43" customFormat="1" ht="30.75" hidden="1">
      <c r="B29" s="21"/>
      <c r="C29" s="28" t="s">
        <v>510</v>
      </c>
      <c r="D29" s="28" t="s">
        <v>48</v>
      </c>
      <c r="E29" s="28" t="s">
        <v>113</v>
      </c>
      <c r="F29" s="264" t="s">
        <v>308</v>
      </c>
      <c r="G29" s="372">
        <f t="shared" si="1"/>
        <v>0</v>
      </c>
      <c r="H29" s="363"/>
      <c r="I29" s="48"/>
      <c r="J29" s="48"/>
      <c r="K29" s="352"/>
      <c r="L29" s="372">
        <f t="shared" si="2"/>
        <v>0</v>
      </c>
      <c r="M29" s="363">
        <f t="shared" si="7"/>
        <v>0</v>
      </c>
      <c r="N29" s="45"/>
      <c r="O29" s="45"/>
      <c r="P29" s="45"/>
      <c r="Q29" s="45"/>
      <c r="R29" s="352"/>
      <c r="S29" s="372">
        <f t="shared" si="3"/>
        <v>0</v>
      </c>
      <c r="T29" s="46"/>
      <c r="U29" s="46"/>
    </row>
    <row r="30" spans="2:21" s="43" customFormat="1" ht="30.75" hidden="1">
      <c r="B30" s="21"/>
      <c r="C30" s="21" t="s">
        <v>511</v>
      </c>
      <c r="D30" s="21" t="s">
        <v>309</v>
      </c>
      <c r="E30" s="21" t="s">
        <v>51</v>
      </c>
      <c r="F30" s="264" t="s">
        <v>275</v>
      </c>
      <c r="G30" s="372">
        <f t="shared" si="1"/>
        <v>0</v>
      </c>
      <c r="H30" s="363"/>
      <c r="I30" s="48"/>
      <c r="J30" s="48"/>
      <c r="K30" s="352"/>
      <c r="L30" s="372">
        <f t="shared" si="2"/>
        <v>0</v>
      </c>
      <c r="M30" s="363">
        <f t="shared" si="7"/>
        <v>0</v>
      </c>
      <c r="N30" s="45"/>
      <c r="O30" s="45"/>
      <c r="P30" s="45"/>
      <c r="Q30" s="45"/>
      <c r="R30" s="352"/>
      <c r="S30" s="372">
        <f t="shared" si="3"/>
        <v>0</v>
      </c>
      <c r="T30" s="46"/>
      <c r="U30" s="46"/>
    </row>
    <row r="31" spans="2:21" s="43" customFormat="1" ht="15" hidden="1">
      <c r="B31" s="21"/>
      <c r="C31" s="28" t="s">
        <v>512</v>
      </c>
      <c r="D31" s="28" t="s">
        <v>525</v>
      </c>
      <c r="E31" s="28" t="s">
        <v>53</v>
      </c>
      <c r="F31" s="382" t="s">
        <v>547</v>
      </c>
      <c r="G31" s="372">
        <f t="shared" si="1"/>
        <v>0</v>
      </c>
      <c r="H31" s="363"/>
      <c r="I31" s="48"/>
      <c r="J31" s="48"/>
      <c r="K31" s="352"/>
      <c r="L31" s="372">
        <f t="shared" si="2"/>
        <v>0</v>
      </c>
      <c r="M31" s="363">
        <f t="shared" si="7"/>
        <v>0</v>
      </c>
      <c r="N31" s="354"/>
      <c r="O31" s="48"/>
      <c r="P31" s="363"/>
      <c r="Q31" s="45"/>
      <c r="R31" s="352"/>
      <c r="S31" s="372">
        <f t="shared" si="3"/>
        <v>0</v>
      </c>
      <c r="T31" s="46"/>
      <c r="U31" s="46"/>
    </row>
    <row r="32" spans="2:21" s="43" customFormat="1" ht="15" hidden="1">
      <c r="B32" s="21"/>
      <c r="C32" s="28" t="s">
        <v>513</v>
      </c>
      <c r="D32" s="28" t="s">
        <v>310</v>
      </c>
      <c r="E32" s="28" t="s">
        <v>53</v>
      </c>
      <c r="F32" s="380" t="s">
        <v>311</v>
      </c>
      <c r="G32" s="372">
        <f>G33+G34+G35+G36+G37+G38+G39+G40+G42+G43+G41+G45+G44</f>
        <v>0</v>
      </c>
      <c r="H32" s="643">
        <f>H33+H34+H35+H36+H37+H38+H39+H40+H42+H43+H41+H45+H44</f>
        <v>0</v>
      </c>
      <c r="I32" s="45">
        <f>I33+I34+I35+I36+I37+I38+I39+I40+I42+I43+I41+I45+I44</f>
        <v>0</v>
      </c>
      <c r="J32" s="722">
        <f>J33+J34+J35+J36+J37+J38+J39+J40+J42+J43+J41+J45+J44</f>
        <v>0</v>
      </c>
      <c r="K32" s="372">
        <f>K33+K34+K35+K36+K37+K38+K39+K40+K42+K43+K41+K45+K44</f>
        <v>0</v>
      </c>
      <c r="L32" s="372">
        <f aca="true" t="shared" si="8" ref="L32:S32">L33+L34+L35+L36+L37+L38+L39+L40+L42+L43+L41+L45+L44</f>
        <v>0</v>
      </c>
      <c r="M32" s="372">
        <f t="shared" si="8"/>
        <v>0</v>
      </c>
      <c r="N32" s="631">
        <f t="shared" si="8"/>
        <v>0</v>
      </c>
      <c r="O32" s="45">
        <f t="shared" si="8"/>
        <v>0</v>
      </c>
      <c r="P32" s="722">
        <f t="shared" si="8"/>
        <v>0</v>
      </c>
      <c r="Q32" s="372">
        <f t="shared" si="8"/>
        <v>0</v>
      </c>
      <c r="R32" s="372">
        <f t="shared" si="8"/>
        <v>0</v>
      </c>
      <c r="S32" s="372">
        <f t="shared" si="8"/>
        <v>0</v>
      </c>
      <c r="T32" s="46"/>
      <c r="U32" s="46"/>
    </row>
    <row r="33" spans="2:21" s="43" customFormat="1" ht="15" hidden="1">
      <c r="B33" s="21"/>
      <c r="C33" s="21"/>
      <c r="D33" s="21"/>
      <c r="E33" s="21"/>
      <c r="F33" s="383" t="s">
        <v>187</v>
      </c>
      <c r="G33" s="372">
        <f t="shared" si="1"/>
        <v>0</v>
      </c>
      <c r="H33" s="363"/>
      <c r="I33" s="48"/>
      <c r="J33" s="48"/>
      <c r="K33" s="352"/>
      <c r="L33" s="372">
        <f t="shared" si="2"/>
        <v>0</v>
      </c>
      <c r="M33" s="363">
        <f>Q33</f>
        <v>0</v>
      </c>
      <c r="N33" s="352"/>
      <c r="O33" s="45"/>
      <c r="P33" s="364"/>
      <c r="Q33" s="45"/>
      <c r="R33" s="352"/>
      <c r="S33" s="372">
        <f t="shared" si="3"/>
        <v>0</v>
      </c>
      <c r="T33" s="46"/>
      <c r="U33" s="46"/>
    </row>
    <row r="34" spans="2:21" s="43" customFormat="1" ht="15.75" customHeight="1" hidden="1">
      <c r="B34" s="21"/>
      <c r="C34" s="21"/>
      <c r="D34" s="21"/>
      <c r="E34" s="21"/>
      <c r="F34" s="383" t="s">
        <v>188</v>
      </c>
      <c r="G34" s="372">
        <f t="shared" si="1"/>
        <v>0</v>
      </c>
      <c r="H34" s="346"/>
      <c r="I34" s="48"/>
      <c r="J34" s="48"/>
      <c r="K34" s="352"/>
      <c r="L34" s="372">
        <f t="shared" si="2"/>
        <v>0</v>
      </c>
      <c r="M34" s="363">
        <f>Q34</f>
        <v>0</v>
      </c>
      <c r="N34" s="352"/>
      <c r="O34" s="45"/>
      <c r="P34" s="364"/>
      <c r="Q34" s="45"/>
      <c r="R34" s="352"/>
      <c r="S34" s="372">
        <f t="shared" si="3"/>
        <v>0</v>
      </c>
      <c r="T34" s="46"/>
      <c r="U34" s="46"/>
    </row>
    <row r="35" spans="2:21" s="43" customFormat="1" ht="15" hidden="1">
      <c r="B35" s="21"/>
      <c r="C35" s="21"/>
      <c r="D35" s="21"/>
      <c r="E35" s="21"/>
      <c r="F35" s="383" t="s">
        <v>189</v>
      </c>
      <c r="G35" s="372">
        <f t="shared" si="1"/>
        <v>0</v>
      </c>
      <c r="H35" s="363"/>
      <c r="I35" s="48"/>
      <c r="J35" s="48"/>
      <c r="K35" s="352"/>
      <c r="L35" s="372">
        <f t="shared" si="2"/>
        <v>0</v>
      </c>
      <c r="M35" s="363">
        <f>Q35</f>
        <v>0</v>
      </c>
      <c r="N35" s="352"/>
      <c r="O35" s="45"/>
      <c r="P35" s="364"/>
      <c r="Q35" s="45"/>
      <c r="R35" s="352"/>
      <c r="S35" s="372">
        <f t="shared" si="3"/>
        <v>0</v>
      </c>
      <c r="T35" s="46"/>
      <c r="U35" s="46"/>
    </row>
    <row r="36" spans="2:21" s="43" customFormat="1" ht="24" customHeight="1" hidden="1">
      <c r="B36" s="21"/>
      <c r="C36" s="21"/>
      <c r="D36" s="21"/>
      <c r="E36" s="21"/>
      <c r="F36" s="383" t="s">
        <v>190</v>
      </c>
      <c r="G36" s="372">
        <f t="shared" si="1"/>
        <v>0</v>
      </c>
      <c r="H36" s="363"/>
      <c r="I36" s="48"/>
      <c r="J36" s="48"/>
      <c r="K36" s="352"/>
      <c r="L36" s="372">
        <f t="shared" si="2"/>
        <v>0</v>
      </c>
      <c r="M36" s="363">
        <f>Q36</f>
        <v>0</v>
      </c>
      <c r="N36" s="352"/>
      <c r="O36" s="45"/>
      <c r="P36" s="364"/>
      <c r="Q36" s="48"/>
      <c r="R36" s="352"/>
      <c r="S36" s="372">
        <f t="shared" si="3"/>
        <v>0</v>
      </c>
      <c r="T36" s="46"/>
      <c r="U36" s="46"/>
    </row>
    <row r="37" spans="2:21" s="43" customFormat="1" ht="15" hidden="1">
      <c r="B37" s="21"/>
      <c r="C37" s="21"/>
      <c r="D37" s="21"/>
      <c r="E37" s="21"/>
      <c r="F37" s="383" t="s">
        <v>191</v>
      </c>
      <c r="G37" s="372">
        <f t="shared" si="1"/>
        <v>0</v>
      </c>
      <c r="H37" s="363"/>
      <c r="I37" s="48"/>
      <c r="J37" s="48"/>
      <c r="K37" s="355"/>
      <c r="L37" s="372">
        <f t="shared" si="2"/>
        <v>0</v>
      </c>
      <c r="M37" s="365">
        <f>Q37</f>
        <v>0</v>
      </c>
      <c r="N37" s="355"/>
      <c r="O37" s="144"/>
      <c r="P37" s="788"/>
      <c r="Q37" s="142"/>
      <c r="R37" s="355"/>
      <c r="S37" s="372">
        <f t="shared" si="3"/>
        <v>0</v>
      </c>
      <c r="T37" s="46"/>
      <c r="U37" s="46"/>
    </row>
    <row r="38" spans="2:21" s="43" customFormat="1" ht="62.25" hidden="1">
      <c r="B38" s="21"/>
      <c r="C38" s="21"/>
      <c r="D38" s="21"/>
      <c r="E38" s="21"/>
      <c r="F38" s="383" t="s">
        <v>192</v>
      </c>
      <c r="G38" s="372">
        <f t="shared" si="1"/>
        <v>0</v>
      </c>
      <c r="H38" s="363"/>
      <c r="I38" s="141"/>
      <c r="J38" s="141"/>
      <c r="K38" s="356"/>
      <c r="L38" s="373">
        <f t="shared" si="2"/>
        <v>0</v>
      </c>
      <c r="M38" s="365">
        <f aca="true" t="shared" si="9" ref="M38:M45">Q38</f>
        <v>0</v>
      </c>
      <c r="N38" s="356"/>
      <c r="O38" s="143"/>
      <c r="P38" s="395"/>
      <c r="Q38" s="141"/>
      <c r="R38" s="356"/>
      <c r="S38" s="373">
        <f t="shared" si="3"/>
        <v>0</v>
      </c>
      <c r="T38" s="46"/>
      <c r="U38" s="46"/>
    </row>
    <row r="39" spans="2:21" s="43" customFormat="1" ht="30.75" hidden="1">
      <c r="B39" s="21"/>
      <c r="C39" s="21"/>
      <c r="D39" s="21"/>
      <c r="E39" s="21"/>
      <c r="F39" s="383" t="s">
        <v>290</v>
      </c>
      <c r="G39" s="372">
        <f t="shared" si="1"/>
        <v>0</v>
      </c>
      <c r="H39" s="363"/>
      <c r="I39" s="48"/>
      <c r="J39" s="48"/>
      <c r="K39" s="352"/>
      <c r="L39" s="372">
        <f t="shared" si="2"/>
        <v>0</v>
      </c>
      <c r="M39" s="365">
        <f t="shared" si="9"/>
        <v>0</v>
      </c>
      <c r="N39" s="352"/>
      <c r="O39" s="45"/>
      <c r="P39" s="364"/>
      <c r="Q39" s="48"/>
      <c r="R39" s="352"/>
      <c r="S39" s="372">
        <f t="shared" si="3"/>
        <v>0</v>
      </c>
      <c r="T39" s="46"/>
      <c r="U39" s="46"/>
    </row>
    <row r="40" spans="2:21" s="43" customFormat="1" ht="15" hidden="1">
      <c r="B40" s="21"/>
      <c r="C40" s="21"/>
      <c r="D40" s="21"/>
      <c r="E40" s="21"/>
      <c r="F40" s="383" t="s">
        <v>369</v>
      </c>
      <c r="G40" s="372">
        <f t="shared" si="1"/>
        <v>0</v>
      </c>
      <c r="H40" s="363"/>
      <c r="I40" s="48"/>
      <c r="J40" s="48"/>
      <c r="K40" s="352"/>
      <c r="L40" s="372">
        <f t="shared" si="2"/>
        <v>0</v>
      </c>
      <c r="M40" s="365">
        <f t="shared" si="9"/>
        <v>0</v>
      </c>
      <c r="N40" s="352"/>
      <c r="O40" s="45"/>
      <c r="P40" s="364"/>
      <c r="Q40" s="48"/>
      <c r="R40" s="352"/>
      <c r="S40" s="372">
        <f t="shared" si="3"/>
        <v>0</v>
      </c>
      <c r="T40" s="46"/>
      <c r="U40" s="46"/>
    </row>
    <row r="41" spans="2:21" s="43" customFormat="1" ht="78" hidden="1">
      <c r="B41" s="21"/>
      <c r="C41" s="21"/>
      <c r="D41" s="21"/>
      <c r="E41" s="21"/>
      <c r="F41" s="383" t="s">
        <v>370</v>
      </c>
      <c r="G41" s="372">
        <f t="shared" si="1"/>
        <v>0</v>
      </c>
      <c r="H41" s="363"/>
      <c r="I41" s="48"/>
      <c r="J41" s="48"/>
      <c r="K41" s="352"/>
      <c r="L41" s="372">
        <f t="shared" si="2"/>
        <v>0</v>
      </c>
      <c r="M41" s="365">
        <f t="shared" si="9"/>
        <v>0</v>
      </c>
      <c r="N41" s="352"/>
      <c r="O41" s="45"/>
      <c r="P41" s="364"/>
      <c r="Q41" s="48"/>
      <c r="R41" s="352"/>
      <c r="S41" s="372">
        <f t="shared" si="3"/>
        <v>0</v>
      </c>
      <c r="T41" s="46"/>
      <c r="U41" s="46"/>
    </row>
    <row r="42" spans="2:21" s="43" customFormat="1" ht="15" hidden="1">
      <c r="B42" s="21"/>
      <c r="C42" s="21"/>
      <c r="D42" s="21"/>
      <c r="E42" s="21"/>
      <c r="F42" s="383" t="s">
        <v>488</v>
      </c>
      <c r="G42" s="372">
        <f t="shared" si="1"/>
        <v>0</v>
      </c>
      <c r="H42" s="363"/>
      <c r="I42" s="48"/>
      <c r="J42" s="48"/>
      <c r="K42" s="352"/>
      <c r="L42" s="372">
        <f t="shared" si="2"/>
        <v>0</v>
      </c>
      <c r="M42" s="365">
        <f t="shared" si="9"/>
        <v>0</v>
      </c>
      <c r="N42" s="352"/>
      <c r="O42" s="45"/>
      <c r="P42" s="364"/>
      <c r="Q42" s="48"/>
      <c r="R42" s="352"/>
      <c r="S42" s="372">
        <f t="shared" si="3"/>
        <v>0</v>
      </c>
      <c r="T42" s="46"/>
      <c r="U42" s="46"/>
    </row>
    <row r="43" spans="2:21" s="43" customFormat="1" ht="46.5" hidden="1">
      <c r="B43" s="21"/>
      <c r="C43" s="21"/>
      <c r="D43" s="21"/>
      <c r="E43" s="21"/>
      <c r="F43" s="383" t="s">
        <v>720</v>
      </c>
      <c r="G43" s="372">
        <f t="shared" si="1"/>
        <v>0</v>
      </c>
      <c r="H43" s="363"/>
      <c r="I43" s="48"/>
      <c r="J43" s="48"/>
      <c r="K43" s="352"/>
      <c r="L43" s="372">
        <f t="shared" si="2"/>
        <v>0</v>
      </c>
      <c r="M43" s="365">
        <f t="shared" si="9"/>
        <v>0</v>
      </c>
      <c r="N43" s="352"/>
      <c r="O43" s="45"/>
      <c r="P43" s="364"/>
      <c r="Q43" s="48"/>
      <c r="R43" s="352"/>
      <c r="S43" s="372">
        <f t="shared" si="3"/>
        <v>0</v>
      </c>
      <c r="T43" s="46"/>
      <c r="U43" s="46"/>
    </row>
    <row r="44" spans="2:21" s="43" customFormat="1" ht="15" hidden="1">
      <c r="B44" s="21"/>
      <c r="C44" s="21"/>
      <c r="D44" s="21"/>
      <c r="E44" s="21"/>
      <c r="F44" s="383" t="s">
        <v>999</v>
      </c>
      <c r="G44" s="372">
        <f t="shared" si="1"/>
        <v>0</v>
      </c>
      <c r="H44" s="363"/>
      <c r="I44" s="48"/>
      <c r="J44" s="48"/>
      <c r="K44" s="352"/>
      <c r="L44" s="372"/>
      <c r="M44" s="365">
        <f t="shared" si="9"/>
        <v>0</v>
      </c>
      <c r="N44" s="352"/>
      <c r="O44" s="45"/>
      <c r="P44" s="364"/>
      <c r="Q44" s="48"/>
      <c r="R44" s="352"/>
      <c r="S44" s="372">
        <f t="shared" si="3"/>
        <v>0</v>
      </c>
      <c r="T44" s="46"/>
      <c r="U44" s="46"/>
    </row>
    <row r="45" spans="2:21" s="43" customFormat="1" ht="30.75" hidden="1">
      <c r="B45" s="21"/>
      <c r="C45" s="21"/>
      <c r="D45" s="21"/>
      <c r="E45" s="21"/>
      <c r="F45" s="384" t="s">
        <v>535</v>
      </c>
      <c r="G45" s="372">
        <f t="shared" si="1"/>
        <v>0</v>
      </c>
      <c r="H45" s="363"/>
      <c r="I45" s="48"/>
      <c r="J45" s="48"/>
      <c r="K45" s="352"/>
      <c r="L45" s="372">
        <f t="shared" si="2"/>
        <v>0</v>
      </c>
      <c r="M45" s="365">
        <f t="shared" si="9"/>
        <v>0</v>
      </c>
      <c r="N45" s="352"/>
      <c r="O45" s="45"/>
      <c r="P45" s="364"/>
      <c r="Q45" s="48"/>
      <c r="R45" s="352"/>
      <c r="S45" s="372">
        <f t="shared" si="3"/>
        <v>0</v>
      </c>
      <c r="T45" s="46"/>
      <c r="U45" s="46"/>
    </row>
    <row r="46" spans="2:21" s="43" customFormat="1" ht="15" hidden="1">
      <c r="B46" s="21"/>
      <c r="C46" s="29" t="s">
        <v>946</v>
      </c>
      <c r="D46" s="29" t="s">
        <v>945</v>
      </c>
      <c r="E46" s="21"/>
      <c r="F46" s="379" t="s">
        <v>947</v>
      </c>
      <c r="G46" s="372">
        <f>G49+G51+G47+G50+G48</f>
        <v>0</v>
      </c>
      <c r="H46" s="643">
        <f>H49+H51+H47+H50+H48</f>
        <v>0</v>
      </c>
      <c r="I46" s="631">
        <f aca="true" t="shared" si="10" ref="I46:R46">I49+I51+I47+I50</f>
        <v>0</v>
      </c>
      <c r="J46" s="631">
        <f t="shared" si="10"/>
        <v>0</v>
      </c>
      <c r="K46" s="631">
        <f t="shared" si="10"/>
        <v>0</v>
      </c>
      <c r="L46" s="631">
        <f t="shared" si="10"/>
        <v>0</v>
      </c>
      <c r="M46" s="631">
        <f t="shared" si="10"/>
        <v>0</v>
      </c>
      <c r="N46" s="631">
        <f t="shared" si="10"/>
        <v>0</v>
      </c>
      <c r="O46" s="45">
        <f t="shared" si="10"/>
        <v>0</v>
      </c>
      <c r="P46" s="643">
        <f t="shared" si="10"/>
        <v>0</v>
      </c>
      <c r="Q46" s="631">
        <f t="shared" si="10"/>
        <v>0</v>
      </c>
      <c r="R46" s="631">
        <f t="shared" si="10"/>
        <v>0</v>
      </c>
      <c r="S46" s="372">
        <f>S49+S51+S47+S50+S48</f>
        <v>0</v>
      </c>
      <c r="T46" s="46"/>
      <c r="U46" s="46"/>
    </row>
    <row r="47" spans="2:21" s="43" customFormat="1" ht="15" hidden="1">
      <c r="B47" s="21"/>
      <c r="C47" s="21" t="s">
        <v>985</v>
      </c>
      <c r="D47" s="21" t="s">
        <v>986</v>
      </c>
      <c r="E47" s="21" t="s">
        <v>987</v>
      </c>
      <c r="F47" s="380" t="s">
        <v>988</v>
      </c>
      <c r="G47" s="372">
        <f t="shared" si="1"/>
        <v>0</v>
      </c>
      <c r="H47" s="364"/>
      <c r="I47" s="45"/>
      <c r="J47" s="643"/>
      <c r="K47" s="352"/>
      <c r="L47" s="372">
        <f t="shared" si="2"/>
        <v>0</v>
      </c>
      <c r="M47" s="363">
        <f>Q47</f>
        <v>0</v>
      </c>
      <c r="N47" s="352"/>
      <c r="O47" s="45"/>
      <c r="P47" s="364"/>
      <c r="Q47" s="48"/>
      <c r="R47" s="352"/>
      <c r="S47" s="372">
        <f t="shared" si="3"/>
        <v>0</v>
      </c>
      <c r="T47" s="46"/>
      <c r="U47" s="46"/>
    </row>
    <row r="48" spans="2:21" s="43" customFormat="1" ht="15" hidden="1">
      <c r="B48" s="21"/>
      <c r="C48" s="21" t="s">
        <v>1053</v>
      </c>
      <c r="D48" s="21" t="s">
        <v>1054</v>
      </c>
      <c r="E48" s="21" t="s">
        <v>550</v>
      </c>
      <c r="F48" s="380" t="s">
        <v>1055</v>
      </c>
      <c r="G48" s="372">
        <f t="shared" si="1"/>
        <v>0</v>
      </c>
      <c r="H48" s="363"/>
      <c r="I48" s="45"/>
      <c r="J48" s="643"/>
      <c r="K48" s="352"/>
      <c r="L48" s="372"/>
      <c r="M48" s="363"/>
      <c r="N48" s="352"/>
      <c r="O48" s="45"/>
      <c r="P48" s="364"/>
      <c r="Q48" s="48"/>
      <c r="R48" s="352"/>
      <c r="S48" s="372">
        <f t="shared" si="3"/>
        <v>0</v>
      </c>
      <c r="T48" s="46"/>
      <c r="U48" s="46"/>
    </row>
    <row r="49" spans="2:21" s="43" customFormat="1" ht="15" hidden="1">
      <c r="B49" s="21"/>
      <c r="C49" s="21" t="s">
        <v>549</v>
      </c>
      <c r="D49" s="21" t="s">
        <v>536</v>
      </c>
      <c r="E49" s="21" t="s">
        <v>550</v>
      </c>
      <c r="F49" s="380" t="s">
        <v>548</v>
      </c>
      <c r="G49" s="372">
        <f t="shared" si="1"/>
        <v>0</v>
      </c>
      <c r="H49" s="363"/>
      <c r="I49" s="48"/>
      <c r="J49" s="48"/>
      <c r="K49" s="352"/>
      <c r="L49" s="372">
        <f t="shared" si="2"/>
        <v>0</v>
      </c>
      <c r="M49" s="363">
        <f>Q49</f>
        <v>0</v>
      </c>
      <c r="N49" s="352"/>
      <c r="O49" s="45"/>
      <c r="P49" s="364"/>
      <c r="Q49" s="48"/>
      <c r="R49" s="352"/>
      <c r="S49" s="372">
        <f t="shared" si="3"/>
        <v>0</v>
      </c>
      <c r="T49" s="46"/>
      <c r="U49" s="46"/>
    </row>
    <row r="50" spans="2:21" s="43" customFormat="1" ht="29.25" customHeight="1" hidden="1">
      <c r="B50" s="21"/>
      <c r="C50" s="21" t="s">
        <v>989</v>
      </c>
      <c r="D50" s="21" t="s">
        <v>990</v>
      </c>
      <c r="E50" s="21" t="s">
        <v>550</v>
      </c>
      <c r="F50" s="380" t="s">
        <v>991</v>
      </c>
      <c r="G50" s="372">
        <f t="shared" si="1"/>
        <v>0</v>
      </c>
      <c r="H50" s="363"/>
      <c r="I50" s="48"/>
      <c r="J50" s="48"/>
      <c r="K50" s="352"/>
      <c r="L50" s="372">
        <f t="shared" si="2"/>
        <v>0</v>
      </c>
      <c r="M50" s="363">
        <f>Q50</f>
        <v>0</v>
      </c>
      <c r="N50" s="352"/>
      <c r="O50" s="45"/>
      <c r="P50" s="364"/>
      <c r="Q50" s="48"/>
      <c r="R50" s="352"/>
      <c r="S50" s="372">
        <f t="shared" si="3"/>
        <v>0</v>
      </c>
      <c r="T50" s="46"/>
      <c r="U50" s="46"/>
    </row>
    <row r="51" spans="2:21" s="43" customFormat="1" ht="49.5" customHeight="1" hidden="1">
      <c r="B51" s="21"/>
      <c r="C51" s="21" t="s">
        <v>941</v>
      </c>
      <c r="D51" s="21" t="s">
        <v>942</v>
      </c>
      <c r="E51" s="21" t="s">
        <v>943</v>
      </c>
      <c r="F51" s="380" t="s">
        <v>944</v>
      </c>
      <c r="G51" s="372">
        <f t="shared" si="1"/>
        <v>0</v>
      </c>
      <c r="H51" s="363"/>
      <c r="I51" s="48"/>
      <c r="J51" s="48"/>
      <c r="K51" s="352"/>
      <c r="L51" s="372">
        <f t="shared" si="2"/>
        <v>0</v>
      </c>
      <c r="M51" s="363">
        <f>Q51</f>
        <v>0</v>
      </c>
      <c r="N51" s="352"/>
      <c r="O51" s="45"/>
      <c r="P51" s="364"/>
      <c r="Q51" s="48"/>
      <c r="R51" s="352"/>
      <c r="S51" s="372">
        <f t="shared" si="3"/>
        <v>0</v>
      </c>
      <c r="T51" s="46"/>
      <c r="U51" s="46"/>
    </row>
    <row r="52" spans="2:21" s="43" customFormat="1" ht="14.25" customHeight="1">
      <c r="B52" s="21"/>
      <c r="C52" s="29" t="s">
        <v>948</v>
      </c>
      <c r="D52" s="29" t="s">
        <v>949</v>
      </c>
      <c r="E52" s="29"/>
      <c r="F52" s="379" t="s">
        <v>950</v>
      </c>
      <c r="G52" s="372">
        <f>H52+K52</f>
        <v>0</v>
      </c>
      <c r="H52" s="643">
        <f>H54+H55+H56+H57+H58+H59+H60+H61+H62+H63+H66+H67</f>
        <v>0</v>
      </c>
      <c r="I52" s="45">
        <f>I54+I55+I56+I57+I58+I59+I60+I61+I62+I63+I66+I67</f>
        <v>0</v>
      </c>
      <c r="J52" s="722">
        <f>J54+J55+J56+J57+J58+J59+J60+J61+J62+J63+J66+J67</f>
        <v>0</v>
      </c>
      <c r="K52" s="722">
        <f>K54+K55+K56+K57+K58+K59+K60+K61+K62+K63+K66+K67+K53</f>
        <v>0</v>
      </c>
      <c r="L52" s="651">
        <f>L54+L55+L56+L57+L58+L59+L60+L61+L62+L63+L66+L67+L53</f>
        <v>0</v>
      </c>
      <c r="M52" s="651">
        <f>M54+M55+M56+M57+M58+M59+M60+M61+M62+M63+M66+M67+M53</f>
        <v>0</v>
      </c>
      <c r="N52" s="631">
        <f aca="true" t="shared" si="11" ref="N52:S52">N54+N55+N56+N57+N58+N59+N60+N61+N62+N63+N66+N67+N53</f>
        <v>0</v>
      </c>
      <c r="O52" s="45">
        <f t="shared" si="11"/>
        <v>0</v>
      </c>
      <c r="P52" s="722">
        <f t="shared" si="11"/>
        <v>0</v>
      </c>
      <c r="Q52" s="651">
        <f t="shared" si="11"/>
        <v>0</v>
      </c>
      <c r="R52" s="372">
        <f t="shared" si="11"/>
        <v>0</v>
      </c>
      <c r="S52" s="651">
        <f t="shared" si="11"/>
        <v>0</v>
      </c>
      <c r="T52" s="46"/>
      <c r="U52" s="46"/>
    </row>
    <row r="53" spans="2:21" s="43" customFormat="1" ht="15" hidden="1">
      <c r="B53" s="21"/>
      <c r="C53" s="21" t="s">
        <v>1001</v>
      </c>
      <c r="D53" s="21" t="s">
        <v>1002</v>
      </c>
      <c r="E53" s="21" t="s">
        <v>57</v>
      </c>
      <c r="F53" s="380" t="s">
        <v>1003</v>
      </c>
      <c r="G53" s="372">
        <f t="shared" si="1"/>
        <v>0</v>
      </c>
      <c r="H53" s="643"/>
      <c r="I53" s="45"/>
      <c r="J53" s="45"/>
      <c r="K53" s="643"/>
      <c r="L53" s="372">
        <f t="shared" si="2"/>
        <v>0</v>
      </c>
      <c r="M53" s="643">
        <v>0</v>
      </c>
      <c r="N53" s="352"/>
      <c r="O53" s="45"/>
      <c r="P53" s="364"/>
      <c r="Q53" s="629"/>
      <c r="R53" s="643"/>
      <c r="S53" s="372">
        <f t="shared" si="3"/>
        <v>0</v>
      </c>
      <c r="T53" s="46"/>
      <c r="U53" s="46"/>
    </row>
    <row r="54" spans="2:21" s="43" customFormat="1" ht="15">
      <c r="B54" s="21"/>
      <c r="C54" s="21" t="s">
        <v>551</v>
      </c>
      <c r="D54" s="21" t="s">
        <v>537</v>
      </c>
      <c r="E54" s="21" t="s">
        <v>553</v>
      </c>
      <c r="F54" s="380" t="s">
        <v>554</v>
      </c>
      <c r="G54" s="372">
        <f t="shared" si="1"/>
        <v>0</v>
      </c>
      <c r="H54" s="629"/>
      <c r="I54" s="48"/>
      <c r="J54" s="48"/>
      <c r="K54" s="643"/>
      <c r="L54" s="651">
        <f t="shared" si="2"/>
        <v>-600000</v>
      </c>
      <c r="M54" s="649">
        <f>Q54</f>
        <v>-600000</v>
      </c>
      <c r="N54" s="352"/>
      <c r="O54" s="45"/>
      <c r="P54" s="364"/>
      <c r="Q54" s="650">
        <v>-600000</v>
      </c>
      <c r="R54" s="352"/>
      <c r="S54" s="651">
        <f t="shared" si="3"/>
        <v>-600000</v>
      </c>
      <c r="T54" s="46"/>
      <c r="U54" s="46"/>
    </row>
    <row r="55" spans="2:21" s="43" customFormat="1" ht="15.75" thickBot="1">
      <c r="B55" s="21"/>
      <c r="C55" s="21" t="s">
        <v>977</v>
      </c>
      <c r="D55" s="21" t="s">
        <v>978</v>
      </c>
      <c r="E55" s="21" t="s">
        <v>553</v>
      </c>
      <c r="F55" s="380" t="s">
        <v>980</v>
      </c>
      <c r="G55" s="372">
        <f t="shared" si="1"/>
        <v>0</v>
      </c>
      <c r="H55" s="363"/>
      <c r="I55" s="48"/>
      <c r="J55" s="48"/>
      <c r="K55" s="352"/>
      <c r="L55" s="372">
        <f t="shared" si="2"/>
        <v>600000</v>
      </c>
      <c r="M55" s="363">
        <f aca="true" t="shared" si="12" ref="M55:M68">Q55</f>
        <v>600000</v>
      </c>
      <c r="N55" s="45"/>
      <c r="O55" s="45"/>
      <c r="P55" s="45"/>
      <c r="Q55" s="48">
        <v>600000</v>
      </c>
      <c r="R55" s="352"/>
      <c r="S55" s="372">
        <f t="shared" si="3"/>
        <v>600000</v>
      </c>
      <c r="T55" s="46"/>
      <c r="U55" s="46"/>
    </row>
    <row r="56" spans="2:21" s="43" customFormat="1" ht="15" hidden="1">
      <c r="B56" s="21"/>
      <c r="C56" s="21" t="s">
        <v>979</v>
      </c>
      <c r="D56" s="21" t="s">
        <v>56</v>
      </c>
      <c r="E56" s="21" t="s">
        <v>553</v>
      </c>
      <c r="F56" s="380" t="s">
        <v>981</v>
      </c>
      <c r="G56" s="372">
        <f t="shared" si="1"/>
        <v>0</v>
      </c>
      <c r="H56" s="363"/>
      <c r="I56" s="48"/>
      <c r="J56" s="48"/>
      <c r="K56" s="352"/>
      <c r="L56" s="372">
        <f t="shared" si="2"/>
        <v>0</v>
      </c>
      <c r="M56" s="363">
        <f t="shared" si="12"/>
        <v>0</v>
      </c>
      <c r="N56" s="45"/>
      <c r="O56" s="45"/>
      <c r="P56" s="45"/>
      <c r="Q56" s="48"/>
      <c r="R56" s="352"/>
      <c r="S56" s="372">
        <f t="shared" si="3"/>
        <v>0</v>
      </c>
      <c r="T56" s="46"/>
      <c r="U56" s="46"/>
    </row>
    <row r="57" spans="2:21" s="43" customFormat="1" ht="17.25" customHeight="1" hidden="1">
      <c r="B57" s="21"/>
      <c r="C57" s="28" t="s">
        <v>555</v>
      </c>
      <c r="D57" s="28" t="s">
        <v>539</v>
      </c>
      <c r="E57" s="28" t="s">
        <v>553</v>
      </c>
      <c r="F57" s="380" t="s">
        <v>562</v>
      </c>
      <c r="G57" s="372">
        <f t="shared" si="1"/>
        <v>0</v>
      </c>
      <c r="H57" s="363"/>
      <c r="I57" s="48"/>
      <c r="J57" s="48"/>
      <c r="K57" s="352"/>
      <c r="L57" s="372">
        <f t="shared" si="2"/>
        <v>0</v>
      </c>
      <c r="M57" s="363">
        <f t="shared" si="12"/>
        <v>0</v>
      </c>
      <c r="N57" s="45"/>
      <c r="O57" s="45"/>
      <c r="P57" s="45"/>
      <c r="Q57" s="48"/>
      <c r="R57" s="352"/>
      <c r="S57" s="372">
        <f t="shared" si="3"/>
        <v>0</v>
      </c>
      <c r="T57" s="46"/>
      <c r="U57" s="46"/>
    </row>
    <row r="58" spans="2:21" s="43" customFormat="1" ht="17.25" customHeight="1" hidden="1">
      <c r="B58" s="21"/>
      <c r="C58" s="642" t="s">
        <v>982</v>
      </c>
      <c r="D58" s="642" t="s">
        <v>983</v>
      </c>
      <c r="E58" s="642" t="s">
        <v>914</v>
      </c>
      <c r="F58" s="380" t="s">
        <v>984</v>
      </c>
      <c r="G58" s="372">
        <f t="shared" si="1"/>
        <v>0</v>
      </c>
      <c r="H58" s="363"/>
      <c r="I58" s="48"/>
      <c r="J58" s="48"/>
      <c r="K58" s="352"/>
      <c r="L58" s="372">
        <f t="shared" si="2"/>
        <v>0</v>
      </c>
      <c r="M58" s="363">
        <f t="shared" si="12"/>
        <v>0</v>
      </c>
      <c r="N58" s="45"/>
      <c r="O58" s="45"/>
      <c r="P58" s="45"/>
      <c r="Q58" s="48"/>
      <c r="R58" s="352"/>
      <c r="S58" s="372">
        <f t="shared" si="3"/>
        <v>0</v>
      </c>
      <c r="T58" s="46"/>
      <c r="U58" s="46"/>
    </row>
    <row r="59" spans="2:21" s="43" customFormat="1" ht="15" customHeight="1" hidden="1">
      <c r="B59" s="21"/>
      <c r="C59" s="145" t="s">
        <v>556</v>
      </c>
      <c r="D59" s="145" t="s">
        <v>538</v>
      </c>
      <c r="E59" s="145" t="s">
        <v>563</v>
      </c>
      <c r="F59" s="264" t="s">
        <v>564</v>
      </c>
      <c r="G59" s="372">
        <f t="shared" si="1"/>
        <v>0</v>
      </c>
      <c r="H59" s="363"/>
      <c r="I59" s="48"/>
      <c r="J59" s="48"/>
      <c r="K59" s="352"/>
      <c r="L59" s="372">
        <f t="shared" si="2"/>
        <v>0</v>
      </c>
      <c r="M59" s="363">
        <f t="shared" si="12"/>
        <v>0</v>
      </c>
      <c r="N59" s="45"/>
      <c r="O59" s="45"/>
      <c r="P59" s="45"/>
      <c r="Q59" s="48"/>
      <c r="R59" s="352"/>
      <c r="S59" s="372">
        <f t="shared" si="3"/>
        <v>0</v>
      </c>
      <c r="T59" s="46"/>
      <c r="U59" s="46"/>
    </row>
    <row r="60" spans="2:21" s="43" customFormat="1" ht="22.5" customHeight="1" hidden="1">
      <c r="B60" s="21"/>
      <c r="C60" s="637" t="s">
        <v>957</v>
      </c>
      <c r="D60" s="637" t="s">
        <v>960</v>
      </c>
      <c r="E60" s="637" t="s">
        <v>914</v>
      </c>
      <c r="F60" s="633" t="s">
        <v>961</v>
      </c>
      <c r="G60" s="372">
        <f t="shared" si="1"/>
        <v>0</v>
      </c>
      <c r="H60" s="363"/>
      <c r="I60" s="48"/>
      <c r="J60" s="48"/>
      <c r="K60" s="352"/>
      <c r="L60" s="372">
        <f t="shared" si="2"/>
        <v>0</v>
      </c>
      <c r="M60" s="363">
        <f t="shared" si="12"/>
        <v>0</v>
      </c>
      <c r="N60" s="45"/>
      <c r="O60" s="45"/>
      <c r="P60" s="45"/>
      <c r="Q60" s="48"/>
      <c r="R60" s="352"/>
      <c r="S60" s="372">
        <f t="shared" si="3"/>
        <v>0</v>
      </c>
      <c r="T60" s="46"/>
      <c r="U60" s="46"/>
    </row>
    <row r="61" spans="2:21" s="43" customFormat="1" ht="22.5" customHeight="1" hidden="1">
      <c r="B61" s="21"/>
      <c r="C61" s="637" t="s">
        <v>956</v>
      </c>
      <c r="D61" s="637" t="s">
        <v>958</v>
      </c>
      <c r="E61" s="637" t="s">
        <v>914</v>
      </c>
      <c r="F61" s="633" t="s">
        <v>959</v>
      </c>
      <c r="G61" s="372">
        <f t="shared" si="1"/>
        <v>0</v>
      </c>
      <c r="H61" s="363"/>
      <c r="I61" s="48"/>
      <c r="J61" s="48"/>
      <c r="K61" s="352"/>
      <c r="L61" s="372">
        <f t="shared" si="2"/>
        <v>0</v>
      </c>
      <c r="M61" s="363">
        <f t="shared" si="12"/>
        <v>0</v>
      </c>
      <c r="N61" s="45"/>
      <c r="O61" s="45"/>
      <c r="P61" s="45"/>
      <c r="Q61" s="48"/>
      <c r="R61" s="352"/>
      <c r="S61" s="372">
        <f t="shared" si="3"/>
        <v>0</v>
      </c>
      <c r="T61" s="46"/>
      <c r="U61" s="46"/>
    </row>
    <row r="62" spans="2:21" s="43" customFormat="1" ht="18.75" customHeight="1" hidden="1">
      <c r="B62" s="21"/>
      <c r="C62" s="145" t="s">
        <v>668</v>
      </c>
      <c r="D62" s="145" t="s">
        <v>669</v>
      </c>
      <c r="E62" s="145" t="s">
        <v>914</v>
      </c>
      <c r="F62" s="385" t="s">
        <v>670</v>
      </c>
      <c r="G62" s="372">
        <f t="shared" si="1"/>
        <v>0</v>
      </c>
      <c r="H62" s="363"/>
      <c r="I62" s="48"/>
      <c r="J62" s="48"/>
      <c r="K62" s="352"/>
      <c r="L62" s="372">
        <f t="shared" si="2"/>
        <v>0</v>
      </c>
      <c r="M62" s="363">
        <f t="shared" si="12"/>
        <v>0</v>
      </c>
      <c r="N62" s="45"/>
      <c r="O62" s="45"/>
      <c r="P62" s="45"/>
      <c r="Q62" s="48"/>
      <c r="R62" s="352"/>
      <c r="S62" s="372">
        <f t="shared" si="3"/>
        <v>0</v>
      </c>
      <c r="T62" s="46"/>
      <c r="U62" s="46"/>
    </row>
    <row r="63" spans="2:21" s="43" customFormat="1" ht="15" hidden="1">
      <c r="B63" s="21"/>
      <c r="C63" s="21" t="s">
        <v>557</v>
      </c>
      <c r="D63" s="21" t="s">
        <v>540</v>
      </c>
      <c r="E63" s="21" t="s">
        <v>297</v>
      </c>
      <c r="F63" s="380" t="s">
        <v>565</v>
      </c>
      <c r="G63" s="372">
        <f t="shared" si="1"/>
        <v>0</v>
      </c>
      <c r="H63" s="363"/>
      <c r="I63" s="48"/>
      <c r="J63" s="48"/>
      <c r="K63" s="352"/>
      <c r="L63" s="372">
        <f t="shared" si="2"/>
        <v>0</v>
      </c>
      <c r="M63" s="363">
        <f t="shared" si="12"/>
        <v>0</v>
      </c>
      <c r="N63" s="45"/>
      <c r="O63" s="45"/>
      <c r="P63" s="45"/>
      <c r="Q63" s="48"/>
      <c r="R63" s="352"/>
      <c r="S63" s="372">
        <f t="shared" si="3"/>
        <v>0</v>
      </c>
      <c r="T63" s="46"/>
      <c r="U63" s="46"/>
    </row>
    <row r="64" spans="2:21" s="43" customFormat="1" ht="15" hidden="1">
      <c r="B64" s="21"/>
      <c r="C64" s="21"/>
      <c r="D64" s="21"/>
      <c r="E64" s="21"/>
      <c r="F64" s="384" t="s">
        <v>1101</v>
      </c>
      <c r="G64" s="372">
        <f t="shared" si="1"/>
        <v>0</v>
      </c>
      <c r="H64" s="363"/>
      <c r="I64" s="48"/>
      <c r="J64" s="48"/>
      <c r="K64" s="352"/>
      <c r="L64" s="372">
        <f t="shared" si="2"/>
        <v>0</v>
      </c>
      <c r="M64" s="363">
        <f t="shared" si="12"/>
        <v>0</v>
      </c>
      <c r="N64" s="45"/>
      <c r="O64" s="45"/>
      <c r="P64" s="45"/>
      <c r="Q64" s="48"/>
      <c r="R64" s="352"/>
      <c r="S64" s="372">
        <f t="shared" si="3"/>
        <v>0</v>
      </c>
      <c r="T64" s="46"/>
      <c r="U64" s="46"/>
    </row>
    <row r="65" spans="2:21" s="43" customFormat="1" ht="15" hidden="1">
      <c r="B65" s="21"/>
      <c r="C65" s="21"/>
      <c r="D65" s="21"/>
      <c r="E65" s="21"/>
      <c r="F65" s="384" t="s">
        <v>1102</v>
      </c>
      <c r="G65" s="372">
        <f t="shared" si="1"/>
        <v>0</v>
      </c>
      <c r="H65" s="363"/>
      <c r="I65" s="48"/>
      <c r="J65" s="48"/>
      <c r="K65" s="352"/>
      <c r="L65" s="372">
        <f t="shared" si="2"/>
        <v>0</v>
      </c>
      <c r="M65" s="363">
        <f t="shared" si="12"/>
        <v>0</v>
      </c>
      <c r="N65" s="45"/>
      <c r="O65" s="45"/>
      <c r="P65" s="45"/>
      <c r="Q65" s="48"/>
      <c r="R65" s="352"/>
      <c r="S65" s="372">
        <f t="shared" si="3"/>
        <v>0</v>
      </c>
      <c r="T65" s="46"/>
      <c r="U65" s="46"/>
    </row>
    <row r="66" spans="2:21" s="43" customFormat="1" ht="16.5" hidden="1">
      <c r="B66" s="62" t="s">
        <v>54</v>
      </c>
      <c r="C66" s="21" t="s">
        <v>558</v>
      </c>
      <c r="D66" s="50" t="s">
        <v>292</v>
      </c>
      <c r="E66" s="50" t="s">
        <v>297</v>
      </c>
      <c r="F66" s="264" t="s">
        <v>293</v>
      </c>
      <c r="G66" s="372">
        <f aca="true" t="shared" si="13" ref="G66:G71">H66+K66</f>
        <v>0</v>
      </c>
      <c r="H66" s="363"/>
      <c r="I66" s="45"/>
      <c r="J66" s="45"/>
      <c r="K66" s="352"/>
      <c r="L66" s="372">
        <f t="shared" si="2"/>
        <v>0</v>
      </c>
      <c r="M66" s="363">
        <f t="shared" si="12"/>
        <v>0</v>
      </c>
      <c r="N66" s="45"/>
      <c r="O66" s="45"/>
      <c r="P66" s="45"/>
      <c r="Q66" s="48"/>
      <c r="R66" s="352"/>
      <c r="S66" s="372">
        <f t="shared" si="3"/>
        <v>0</v>
      </c>
      <c r="T66" s="46"/>
      <c r="U66" s="46"/>
    </row>
    <row r="67" spans="2:21" s="47" customFormat="1" ht="19.5" customHeight="1" hidden="1">
      <c r="B67" s="21"/>
      <c r="C67" s="21" t="s">
        <v>559</v>
      </c>
      <c r="D67" s="21" t="s">
        <v>541</v>
      </c>
      <c r="E67" s="21" t="s">
        <v>297</v>
      </c>
      <c r="F67" s="264" t="s">
        <v>566</v>
      </c>
      <c r="G67" s="372">
        <f t="shared" si="13"/>
        <v>0</v>
      </c>
      <c r="H67" s="363"/>
      <c r="I67" s="48"/>
      <c r="J67" s="45"/>
      <c r="K67" s="352"/>
      <c r="L67" s="372">
        <f t="shared" si="2"/>
        <v>0</v>
      </c>
      <c r="M67" s="363">
        <f t="shared" si="12"/>
        <v>0</v>
      </c>
      <c r="N67" s="45"/>
      <c r="O67" s="45"/>
      <c r="P67" s="45"/>
      <c r="Q67" s="45"/>
      <c r="R67" s="352"/>
      <c r="S67" s="372">
        <f t="shared" si="3"/>
        <v>0</v>
      </c>
      <c r="T67" s="49"/>
      <c r="U67" s="49"/>
    </row>
    <row r="68" spans="2:21" s="47" customFormat="1" ht="13.5" customHeight="1" hidden="1">
      <c r="B68" s="21"/>
      <c r="C68" s="29" t="s">
        <v>951</v>
      </c>
      <c r="D68" s="29" t="s">
        <v>952</v>
      </c>
      <c r="E68" s="29"/>
      <c r="F68" s="401" t="s">
        <v>953</v>
      </c>
      <c r="G68" s="372">
        <f>G69+G70+G71</f>
        <v>0</v>
      </c>
      <c r="H68" s="364">
        <f>H69+H70+H71</f>
        <v>0</v>
      </c>
      <c r="I68" s="364">
        <f>I69+I70+I71</f>
        <v>0</v>
      </c>
      <c r="J68" s="364">
        <f>J69+J70+J71</f>
        <v>0</v>
      </c>
      <c r="K68" s="352"/>
      <c r="L68" s="372">
        <f aca="true" t="shared" si="14" ref="L68:Q68">L69+L70+L71</f>
        <v>0</v>
      </c>
      <c r="M68" s="363">
        <f t="shared" si="12"/>
        <v>0</v>
      </c>
      <c r="N68" s="364">
        <f t="shared" si="14"/>
        <v>0</v>
      </c>
      <c r="O68" s="364">
        <f t="shared" si="14"/>
        <v>0</v>
      </c>
      <c r="P68" s="364">
        <f t="shared" si="14"/>
        <v>0</v>
      </c>
      <c r="Q68" s="364">
        <f t="shared" si="14"/>
        <v>0</v>
      </c>
      <c r="R68" s="352"/>
      <c r="S68" s="372">
        <f t="shared" si="3"/>
        <v>0</v>
      </c>
      <c r="T68" s="49"/>
      <c r="U68" s="49"/>
    </row>
    <row r="69" spans="2:21" s="43" customFormat="1" ht="16.5" customHeight="1" hidden="1" thickBot="1">
      <c r="B69" s="21"/>
      <c r="C69" s="21" t="s">
        <v>552</v>
      </c>
      <c r="D69" s="21" t="s">
        <v>279</v>
      </c>
      <c r="E69" s="21" t="s">
        <v>39</v>
      </c>
      <c r="F69" s="264" t="s">
        <v>298</v>
      </c>
      <c r="G69" s="723">
        <f t="shared" si="13"/>
        <v>0</v>
      </c>
      <c r="H69" s="363"/>
      <c r="I69" s="48"/>
      <c r="J69" s="48"/>
      <c r="K69" s="352"/>
      <c r="L69" s="372">
        <f t="shared" si="2"/>
        <v>0</v>
      </c>
      <c r="M69" s="363">
        <f>Q69</f>
        <v>0</v>
      </c>
      <c r="N69" s="45"/>
      <c r="O69" s="45"/>
      <c r="P69" s="45"/>
      <c r="Q69" s="45"/>
      <c r="R69" s="352"/>
      <c r="S69" s="372">
        <f t="shared" si="3"/>
        <v>0</v>
      </c>
      <c r="T69" s="46"/>
      <c r="U69" s="46"/>
    </row>
    <row r="70" spans="2:21" s="47" customFormat="1" ht="24.75" customHeight="1" hidden="1">
      <c r="B70" s="29"/>
      <c r="C70" s="21" t="s">
        <v>560</v>
      </c>
      <c r="D70" s="21" t="s">
        <v>542</v>
      </c>
      <c r="E70" s="21" t="s">
        <v>39</v>
      </c>
      <c r="F70" s="264" t="s">
        <v>567</v>
      </c>
      <c r="G70" s="396">
        <f t="shared" si="13"/>
        <v>0</v>
      </c>
      <c r="H70" s="363"/>
      <c r="I70" s="48"/>
      <c r="J70" s="48"/>
      <c r="K70" s="352"/>
      <c r="L70" s="372">
        <f t="shared" si="2"/>
        <v>0</v>
      </c>
      <c r="M70" s="363">
        <f>Q70</f>
        <v>0</v>
      </c>
      <c r="N70" s="45"/>
      <c r="O70" s="45"/>
      <c r="P70" s="45"/>
      <c r="Q70" s="45"/>
      <c r="R70" s="352"/>
      <c r="S70" s="372">
        <f t="shared" si="3"/>
        <v>0</v>
      </c>
      <c r="T70" s="49"/>
      <c r="U70" s="49"/>
    </row>
    <row r="71" spans="2:21" s="47" customFormat="1" ht="15.75" hidden="1" thickBot="1">
      <c r="B71" s="29"/>
      <c r="C71" s="145" t="s">
        <v>561</v>
      </c>
      <c r="D71" s="145" t="s">
        <v>543</v>
      </c>
      <c r="E71" s="145" t="s">
        <v>568</v>
      </c>
      <c r="F71" s="385" t="s">
        <v>569</v>
      </c>
      <c r="G71" s="723">
        <f t="shared" si="13"/>
        <v>0</v>
      </c>
      <c r="H71" s="395"/>
      <c r="I71" s="296"/>
      <c r="J71" s="296"/>
      <c r="K71" s="349"/>
      <c r="L71" s="374">
        <f t="shared" si="2"/>
        <v>0</v>
      </c>
      <c r="M71" s="365"/>
      <c r="N71" s="296"/>
      <c r="O71" s="296"/>
      <c r="P71" s="296"/>
      <c r="Q71" s="348"/>
      <c r="R71" s="349"/>
      <c r="S71" s="374">
        <f t="shared" si="3"/>
        <v>0</v>
      </c>
      <c r="T71" s="49"/>
      <c r="U71" s="49"/>
    </row>
    <row r="72" spans="2:21" s="43" customFormat="1" ht="15.75" hidden="1" thickBot="1">
      <c r="B72" s="147"/>
      <c r="C72" s="149" t="s">
        <v>249</v>
      </c>
      <c r="D72" s="150" t="s">
        <v>248</v>
      </c>
      <c r="E72" s="150"/>
      <c r="F72" s="386" t="s">
        <v>974</v>
      </c>
      <c r="G72" s="370">
        <f>G73+G74+G90+G96</f>
        <v>0</v>
      </c>
      <c r="H72" s="370">
        <f aca="true" t="shared" si="15" ref="H72:S72">H73+H74+H90+H96</f>
        <v>0</v>
      </c>
      <c r="I72" s="370">
        <f t="shared" si="15"/>
        <v>0</v>
      </c>
      <c r="J72" s="370">
        <f t="shared" si="15"/>
        <v>0</v>
      </c>
      <c r="K72" s="370">
        <f t="shared" si="15"/>
        <v>0</v>
      </c>
      <c r="L72" s="370">
        <f t="shared" si="15"/>
        <v>0</v>
      </c>
      <c r="M72" s="370">
        <f t="shared" si="15"/>
        <v>0</v>
      </c>
      <c r="N72" s="370">
        <f t="shared" si="15"/>
        <v>0</v>
      </c>
      <c r="O72" s="370">
        <f t="shared" si="15"/>
        <v>0</v>
      </c>
      <c r="P72" s="370">
        <f t="shared" si="15"/>
        <v>0</v>
      </c>
      <c r="Q72" s="370">
        <f t="shared" si="15"/>
        <v>0</v>
      </c>
      <c r="R72" s="370">
        <f t="shared" si="15"/>
        <v>0</v>
      </c>
      <c r="S72" s="675">
        <f t="shared" si="15"/>
        <v>0</v>
      </c>
      <c r="T72" s="46"/>
      <c r="U72" s="46"/>
    </row>
    <row r="73" spans="2:21" s="43" customFormat="1" ht="15" hidden="1">
      <c r="B73" s="147"/>
      <c r="C73" s="303" t="s">
        <v>514</v>
      </c>
      <c r="D73" s="146" t="s">
        <v>521</v>
      </c>
      <c r="E73" s="146" t="s">
        <v>92</v>
      </c>
      <c r="F73" s="304" t="s">
        <v>915</v>
      </c>
      <c r="G73" s="371">
        <f aca="true" t="shared" si="16" ref="G73:G89">H73+K73</f>
        <v>0</v>
      </c>
      <c r="H73" s="362"/>
      <c r="I73" s="348"/>
      <c r="J73" s="348"/>
      <c r="K73" s="349"/>
      <c r="L73" s="371">
        <f t="shared" si="2"/>
        <v>0</v>
      </c>
      <c r="M73" s="367"/>
      <c r="N73" s="296"/>
      <c r="O73" s="296"/>
      <c r="P73" s="296"/>
      <c r="Q73" s="298"/>
      <c r="R73" s="397"/>
      <c r="S73" s="371">
        <f t="shared" si="3"/>
        <v>0</v>
      </c>
      <c r="T73" s="46"/>
      <c r="U73" s="46"/>
    </row>
    <row r="74" spans="2:21" s="43" customFormat="1" ht="15" hidden="1">
      <c r="B74" s="147"/>
      <c r="C74" s="399" t="s">
        <v>528</v>
      </c>
      <c r="D74" s="295" t="s">
        <v>318</v>
      </c>
      <c r="E74" s="295"/>
      <c r="F74" s="400" t="s">
        <v>233</v>
      </c>
      <c r="G74" s="785">
        <f>G75+G76+G79+G84+G85+G86+G87+G82+G88+G89</f>
        <v>0</v>
      </c>
      <c r="H74" s="785">
        <f>H75+H76+H79+H84+H85+H86+H87+H82+H88+H89</f>
        <v>0</v>
      </c>
      <c r="I74" s="785">
        <f aca="true" t="shared" si="17" ref="I74:S74">I75+I76+I79+I84+I85+I86+I87+I82+I88+I89</f>
        <v>0</v>
      </c>
      <c r="J74" s="785">
        <f t="shared" si="17"/>
        <v>0</v>
      </c>
      <c r="K74" s="785">
        <f t="shared" si="17"/>
        <v>0</v>
      </c>
      <c r="L74" s="785">
        <f t="shared" si="17"/>
        <v>0</v>
      </c>
      <c r="M74" s="785">
        <f t="shared" si="17"/>
        <v>0</v>
      </c>
      <c r="N74" s="785">
        <f t="shared" si="17"/>
        <v>0</v>
      </c>
      <c r="O74" s="785">
        <f t="shared" si="17"/>
        <v>0</v>
      </c>
      <c r="P74" s="785">
        <f t="shared" si="17"/>
        <v>0</v>
      </c>
      <c r="Q74" s="785">
        <f t="shared" si="17"/>
        <v>0</v>
      </c>
      <c r="R74" s="785">
        <f t="shared" si="17"/>
        <v>0</v>
      </c>
      <c r="S74" s="785">
        <f t="shared" si="17"/>
        <v>0</v>
      </c>
      <c r="T74" s="46"/>
      <c r="U74" s="46"/>
    </row>
    <row r="75" spans="2:21" s="43" customFormat="1" ht="19.5" customHeight="1" hidden="1">
      <c r="B75" s="21"/>
      <c r="C75" s="21" t="s">
        <v>250</v>
      </c>
      <c r="D75" s="21" t="s">
        <v>113</v>
      </c>
      <c r="E75" s="21" t="s">
        <v>114</v>
      </c>
      <c r="F75" s="264" t="s">
        <v>251</v>
      </c>
      <c r="G75" s="372">
        <f t="shared" si="16"/>
        <v>0</v>
      </c>
      <c r="H75" s="786"/>
      <c r="I75" s="363"/>
      <c r="J75" s="48"/>
      <c r="K75" s="643"/>
      <c r="L75" s="372">
        <f t="shared" si="2"/>
        <v>0</v>
      </c>
      <c r="M75" s="363">
        <f aca="true" t="shared" si="18" ref="M75:M97">Q75</f>
        <v>0</v>
      </c>
      <c r="N75" s="48"/>
      <c r="O75" s="45"/>
      <c r="P75" s="45"/>
      <c r="Q75" s="48"/>
      <c r="R75" s="352"/>
      <c r="S75" s="651">
        <f t="shared" si="3"/>
        <v>0</v>
      </c>
      <c r="T75" s="46"/>
      <c r="U75" s="46"/>
    </row>
    <row r="76" spans="2:21" s="43" customFormat="1" ht="19.5" customHeight="1" hidden="1">
      <c r="B76" s="21"/>
      <c r="C76" s="21" t="s">
        <v>252</v>
      </c>
      <c r="D76" s="21" t="s">
        <v>116</v>
      </c>
      <c r="E76" s="21"/>
      <c r="F76" s="264" t="s">
        <v>937</v>
      </c>
      <c r="G76" s="372">
        <f t="shared" si="16"/>
        <v>0</v>
      </c>
      <c r="H76" s="786"/>
      <c r="I76" s="363"/>
      <c r="J76" s="363"/>
      <c r="K76" s="629">
        <f aca="true" t="shared" si="19" ref="K76:Q76">K77+K78</f>
        <v>0</v>
      </c>
      <c r="L76" s="630">
        <f t="shared" si="19"/>
        <v>0</v>
      </c>
      <c r="M76" s="363">
        <f t="shared" si="19"/>
        <v>0</v>
      </c>
      <c r="N76" s="363"/>
      <c r="O76" s="363"/>
      <c r="P76" s="363">
        <f t="shared" si="19"/>
        <v>0</v>
      </c>
      <c r="Q76" s="363">
        <f t="shared" si="19"/>
        <v>0</v>
      </c>
      <c r="R76" s="352"/>
      <c r="S76" s="651">
        <f t="shared" si="3"/>
        <v>0</v>
      </c>
      <c r="T76" s="46"/>
      <c r="U76" s="46"/>
    </row>
    <row r="77" spans="2:21" s="43" customFormat="1" ht="15" hidden="1">
      <c r="B77" s="21"/>
      <c r="C77" s="62" t="s">
        <v>928</v>
      </c>
      <c r="D77" s="62" t="s">
        <v>929</v>
      </c>
      <c r="E77" s="62" t="s">
        <v>117</v>
      </c>
      <c r="F77" s="383" t="s">
        <v>930</v>
      </c>
      <c r="G77" s="372">
        <f t="shared" si="16"/>
        <v>0</v>
      </c>
      <c r="H77" s="786"/>
      <c r="I77" s="363"/>
      <c r="J77" s="48"/>
      <c r="K77" s="643"/>
      <c r="L77" s="372">
        <f t="shared" si="2"/>
        <v>0</v>
      </c>
      <c r="M77" s="363">
        <f t="shared" si="18"/>
        <v>0</v>
      </c>
      <c r="N77" s="48"/>
      <c r="O77" s="48"/>
      <c r="P77" s="45"/>
      <c r="Q77" s="48"/>
      <c r="R77" s="352"/>
      <c r="S77" s="651">
        <f t="shared" si="3"/>
        <v>0</v>
      </c>
      <c r="T77" s="46"/>
      <c r="U77" s="46"/>
    </row>
    <row r="78" spans="1:21" s="63" customFormat="1" ht="34.5" customHeight="1" hidden="1">
      <c r="A78" s="106"/>
      <c r="B78" s="21"/>
      <c r="C78" s="62" t="s">
        <v>932</v>
      </c>
      <c r="D78" s="62" t="s">
        <v>931</v>
      </c>
      <c r="E78" s="62" t="s">
        <v>114</v>
      </c>
      <c r="F78" s="383" t="s">
        <v>933</v>
      </c>
      <c r="G78" s="372">
        <f t="shared" si="16"/>
        <v>0</v>
      </c>
      <c r="H78" s="786"/>
      <c r="I78" s="363"/>
      <c r="J78" s="48"/>
      <c r="K78" s="787"/>
      <c r="L78" s="372">
        <f t="shared" si="2"/>
        <v>0</v>
      </c>
      <c r="M78" s="363">
        <f t="shared" si="18"/>
        <v>0</v>
      </c>
      <c r="N78" s="60"/>
      <c r="O78" s="60"/>
      <c r="P78" s="60"/>
      <c r="Q78" s="60"/>
      <c r="R78" s="358"/>
      <c r="S78" s="651">
        <f t="shared" si="3"/>
        <v>0</v>
      </c>
      <c r="T78" s="56"/>
      <c r="U78" s="56"/>
    </row>
    <row r="79" spans="1:21" s="63" customFormat="1" ht="18.75" customHeight="1" hidden="1">
      <c r="A79" s="106"/>
      <c r="B79" s="21"/>
      <c r="C79" s="21" t="s">
        <v>940</v>
      </c>
      <c r="D79" s="21" t="s">
        <v>137</v>
      </c>
      <c r="E79" s="21"/>
      <c r="F79" s="264" t="s">
        <v>936</v>
      </c>
      <c r="G79" s="372">
        <f t="shared" si="16"/>
        <v>0</v>
      </c>
      <c r="H79" s="786"/>
      <c r="I79" s="363"/>
      <c r="J79" s="363"/>
      <c r="K79" s="629">
        <f aca="true" t="shared" si="20" ref="K79:Q79">K80+K81</f>
        <v>0</v>
      </c>
      <c r="L79" s="630">
        <f t="shared" si="20"/>
        <v>0</v>
      </c>
      <c r="M79" s="363">
        <f t="shared" si="20"/>
        <v>0</v>
      </c>
      <c r="N79" s="363">
        <f t="shared" si="20"/>
        <v>0</v>
      </c>
      <c r="O79" s="363">
        <f t="shared" si="20"/>
        <v>0</v>
      </c>
      <c r="P79" s="363">
        <f t="shared" si="20"/>
        <v>0</v>
      </c>
      <c r="Q79" s="363">
        <f t="shared" si="20"/>
        <v>0</v>
      </c>
      <c r="R79" s="358"/>
      <c r="S79" s="651">
        <f t="shared" si="3"/>
        <v>0</v>
      </c>
      <c r="T79" s="56"/>
      <c r="U79" s="56"/>
    </row>
    <row r="80" spans="1:21" s="63" customFormat="1" ht="27" customHeight="1" hidden="1">
      <c r="A80" s="106"/>
      <c r="B80" s="21"/>
      <c r="C80" s="62" t="s">
        <v>934</v>
      </c>
      <c r="D80" s="62" t="s">
        <v>935</v>
      </c>
      <c r="E80" s="62" t="s">
        <v>117</v>
      </c>
      <c r="F80" s="383" t="s">
        <v>930</v>
      </c>
      <c r="G80" s="372">
        <f t="shared" si="16"/>
        <v>0</v>
      </c>
      <c r="H80" s="786"/>
      <c r="I80" s="363"/>
      <c r="J80" s="48"/>
      <c r="K80" s="787"/>
      <c r="L80" s="372"/>
      <c r="M80" s="363"/>
      <c r="N80" s="60"/>
      <c r="O80" s="60"/>
      <c r="P80" s="60"/>
      <c r="Q80" s="60"/>
      <c r="R80" s="358"/>
      <c r="S80" s="651">
        <f t="shared" si="3"/>
        <v>0</v>
      </c>
      <c r="T80" s="56"/>
      <c r="U80" s="56"/>
    </row>
    <row r="81" spans="1:21" s="63" customFormat="1" ht="37.5" customHeight="1" hidden="1">
      <c r="A81" s="106"/>
      <c r="B81" s="21"/>
      <c r="C81" s="62" t="s">
        <v>938</v>
      </c>
      <c r="D81" s="62" t="s">
        <v>939</v>
      </c>
      <c r="E81" s="62" t="s">
        <v>114</v>
      </c>
      <c r="F81" s="383" t="s">
        <v>933</v>
      </c>
      <c r="G81" s="372">
        <f t="shared" si="16"/>
        <v>0</v>
      </c>
      <c r="H81" s="786"/>
      <c r="I81" s="363"/>
      <c r="J81" s="48"/>
      <c r="K81" s="787"/>
      <c r="L81" s="372"/>
      <c r="M81" s="363"/>
      <c r="N81" s="60"/>
      <c r="O81" s="60"/>
      <c r="P81" s="60"/>
      <c r="Q81" s="60"/>
      <c r="R81" s="358"/>
      <c r="S81" s="651">
        <f t="shared" si="3"/>
        <v>0</v>
      </c>
      <c r="T81" s="56"/>
      <c r="U81" s="56"/>
    </row>
    <row r="82" spans="1:21" s="63" customFormat="1" ht="47.25" customHeight="1" hidden="1">
      <c r="A82" s="106"/>
      <c r="B82" s="21"/>
      <c r="C82" s="21" t="s">
        <v>1004</v>
      </c>
      <c r="D82" s="21" t="s">
        <v>51</v>
      </c>
      <c r="E82" s="62"/>
      <c r="F82" s="264" t="s">
        <v>1008</v>
      </c>
      <c r="G82" s="372">
        <f t="shared" si="16"/>
        <v>0</v>
      </c>
      <c r="H82" s="785"/>
      <c r="I82" s="45"/>
      <c r="J82" s="364"/>
      <c r="K82" s="722"/>
      <c r="L82" s="372">
        <f aca="true" t="shared" si="21" ref="L82:R82">L83</f>
        <v>0</v>
      </c>
      <c r="M82" s="631">
        <f t="shared" si="21"/>
        <v>0</v>
      </c>
      <c r="N82" s="45"/>
      <c r="O82" s="364"/>
      <c r="P82" s="364"/>
      <c r="Q82" s="722"/>
      <c r="R82" s="372">
        <f t="shared" si="21"/>
        <v>0</v>
      </c>
      <c r="S82" s="372">
        <f t="shared" si="3"/>
        <v>0</v>
      </c>
      <c r="T82" s="56"/>
      <c r="U82" s="56"/>
    </row>
    <row r="83" spans="1:21" s="63" customFormat="1" ht="16.5" customHeight="1" hidden="1">
      <c r="A83" s="106"/>
      <c r="B83" s="21"/>
      <c r="C83" s="62" t="s">
        <v>1005</v>
      </c>
      <c r="D83" s="62" t="s">
        <v>1006</v>
      </c>
      <c r="E83" s="62" t="s">
        <v>117</v>
      </c>
      <c r="F83" s="383" t="s">
        <v>1017</v>
      </c>
      <c r="G83" s="372">
        <f t="shared" si="16"/>
        <v>0</v>
      </c>
      <c r="H83" s="363"/>
      <c r="I83" s="48"/>
      <c r="J83" s="48"/>
      <c r="K83" s="358"/>
      <c r="L83" s="372">
        <f>L84</f>
        <v>0</v>
      </c>
      <c r="M83" s="363"/>
      <c r="N83" s="60"/>
      <c r="O83" s="60"/>
      <c r="P83" s="60"/>
      <c r="Q83" s="60"/>
      <c r="R83" s="358"/>
      <c r="S83" s="372">
        <f t="shared" si="3"/>
        <v>0</v>
      </c>
      <c r="T83" s="56"/>
      <c r="U83" s="56"/>
    </row>
    <row r="84" spans="1:21" s="63" customFormat="1" ht="15" hidden="1">
      <c r="A84" s="106"/>
      <c r="B84" s="21"/>
      <c r="C84" s="21" t="s">
        <v>916</v>
      </c>
      <c r="D84" s="21" t="s">
        <v>141</v>
      </c>
      <c r="E84" s="21" t="s">
        <v>121</v>
      </c>
      <c r="F84" s="264" t="s">
        <v>495</v>
      </c>
      <c r="G84" s="372">
        <f t="shared" si="16"/>
        <v>0</v>
      </c>
      <c r="H84" s="363"/>
      <c r="I84" s="48"/>
      <c r="J84" s="48"/>
      <c r="K84" s="358"/>
      <c r="L84" s="372">
        <f>L85</f>
        <v>0</v>
      </c>
      <c r="M84" s="363">
        <f t="shared" si="18"/>
        <v>0</v>
      </c>
      <c r="N84" s="48"/>
      <c r="O84" s="48"/>
      <c r="P84" s="48"/>
      <c r="Q84" s="60"/>
      <c r="R84" s="358"/>
      <c r="S84" s="372">
        <f t="shared" si="3"/>
        <v>0</v>
      </c>
      <c r="T84" s="56"/>
      <c r="U84" s="56"/>
    </row>
    <row r="85" spans="1:21" s="43" customFormat="1" ht="17.25" customHeight="1" hidden="1">
      <c r="A85" s="105" t="s">
        <v>125</v>
      </c>
      <c r="B85" s="25"/>
      <c r="C85" s="21" t="s">
        <v>924</v>
      </c>
      <c r="D85" s="21" t="s">
        <v>917</v>
      </c>
      <c r="E85" s="21" t="s">
        <v>124</v>
      </c>
      <c r="F85" s="264" t="s">
        <v>307</v>
      </c>
      <c r="G85" s="372">
        <f t="shared" si="16"/>
        <v>0</v>
      </c>
      <c r="H85" s="363"/>
      <c r="I85" s="48"/>
      <c r="J85" s="48"/>
      <c r="K85" s="354"/>
      <c r="L85" s="372">
        <f>L86</f>
        <v>0</v>
      </c>
      <c r="M85" s="363">
        <f t="shared" si="18"/>
        <v>0</v>
      </c>
      <c r="N85" s="48"/>
      <c r="O85" s="48"/>
      <c r="P85" s="48"/>
      <c r="Q85" s="48"/>
      <c r="R85" s="354"/>
      <c r="S85" s="372">
        <f t="shared" si="3"/>
        <v>0</v>
      </c>
      <c r="T85" s="46"/>
      <c r="U85" s="46"/>
    </row>
    <row r="86" spans="2:21" s="43" customFormat="1" ht="15" customHeight="1" hidden="1">
      <c r="B86" s="21"/>
      <c r="C86" s="21" t="s">
        <v>925</v>
      </c>
      <c r="D86" s="21" t="s">
        <v>918</v>
      </c>
      <c r="E86" s="21" t="s">
        <v>124</v>
      </c>
      <c r="F86" s="264" t="s">
        <v>362</v>
      </c>
      <c r="G86" s="372">
        <f t="shared" si="16"/>
        <v>0</v>
      </c>
      <c r="H86" s="363"/>
      <c r="I86" s="48"/>
      <c r="J86" s="48"/>
      <c r="K86" s="352"/>
      <c r="L86" s="372">
        <f>L87</f>
        <v>0</v>
      </c>
      <c r="M86" s="363">
        <f t="shared" si="18"/>
        <v>0</v>
      </c>
      <c r="N86" s="45"/>
      <c r="O86" s="45"/>
      <c r="P86" s="45"/>
      <c r="Q86" s="45"/>
      <c r="R86" s="352"/>
      <c r="S86" s="372">
        <f t="shared" si="3"/>
        <v>0</v>
      </c>
      <c r="T86" s="46"/>
      <c r="U86" s="46"/>
    </row>
    <row r="87" spans="2:21" s="43" customFormat="1" ht="22.5" customHeight="1" hidden="1">
      <c r="B87" s="21"/>
      <c r="C87" s="21" t="s">
        <v>926</v>
      </c>
      <c r="D87" s="21" t="s">
        <v>919</v>
      </c>
      <c r="E87" s="21" t="s">
        <v>124</v>
      </c>
      <c r="F87" s="264" t="s">
        <v>920</v>
      </c>
      <c r="G87" s="372">
        <f t="shared" si="16"/>
        <v>0</v>
      </c>
      <c r="H87" s="363"/>
      <c r="I87" s="48"/>
      <c r="J87" s="48"/>
      <c r="K87" s="352"/>
      <c r="L87" s="372">
        <f>L88</f>
        <v>0</v>
      </c>
      <c r="M87" s="363">
        <f t="shared" si="18"/>
        <v>0</v>
      </c>
      <c r="N87" s="45"/>
      <c r="O87" s="45"/>
      <c r="P87" s="45"/>
      <c r="Q87" s="45"/>
      <c r="R87" s="352"/>
      <c r="S87" s="372">
        <f t="shared" si="3"/>
        <v>0</v>
      </c>
      <c r="T87" s="46"/>
      <c r="U87" s="46"/>
    </row>
    <row r="88" spans="2:21" s="43" customFormat="1" ht="14.25" customHeight="1" hidden="1">
      <c r="B88" s="21"/>
      <c r="C88" s="21" t="s">
        <v>975</v>
      </c>
      <c r="D88" s="21" t="s">
        <v>976</v>
      </c>
      <c r="E88" s="21" t="s">
        <v>124</v>
      </c>
      <c r="F88" s="264" t="s">
        <v>1000</v>
      </c>
      <c r="G88" s="372">
        <f t="shared" si="16"/>
        <v>0</v>
      </c>
      <c r="H88" s="363"/>
      <c r="I88" s="48"/>
      <c r="J88" s="48"/>
      <c r="K88" s="352"/>
      <c r="L88" s="372">
        <f t="shared" si="2"/>
        <v>0</v>
      </c>
      <c r="M88" s="363">
        <f t="shared" si="18"/>
        <v>0</v>
      </c>
      <c r="N88" s="45"/>
      <c r="O88" s="45"/>
      <c r="P88" s="45"/>
      <c r="Q88" s="45"/>
      <c r="R88" s="352"/>
      <c r="S88" s="372">
        <f t="shared" si="3"/>
        <v>0</v>
      </c>
      <c r="T88" s="46"/>
      <c r="U88" s="46"/>
    </row>
    <row r="89" spans="2:21" s="43" customFormat="1" ht="31.5" customHeight="1" hidden="1">
      <c r="B89" s="21"/>
      <c r="C89" s="21" t="s">
        <v>1087</v>
      </c>
      <c r="D89" s="21" t="s">
        <v>128</v>
      </c>
      <c r="E89" s="21" t="s">
        <v>124</v>
      </c>
      <c r="F89" s="264" t="s">
        <v>1088</v>
      </c>
      <c r="G89" s="372">
        <f t="shared" si="16"/>
        <v>0</v>
      </c>
      <c r="H89" s="363"/>
      <c r="I89" s="48"/>
      <c r="J89" s="48"/>
      <c r="K89" s="352"/>
      <c r="L89" s="630">
        <f t="shared" si="2"/>
        <v>0</v>
      </c>
      <c r="M89" s="363">
        <f t="shared" si="18"/>
        <v>0</v>
      </c>
      <c r="N89" s="45"/>
      <c r="O89" s="45"/>
      <c r="P89" s="45"/>
      <c r="Q89" s="48"/>
      <c r="R89" s="352"/>
      <c r="S89" s="372">
        <f t="shared" si="3"/>
        <v>0</v>
      </c>
      <c r="T89" s="46"/>
      <c r="U89" s="46"/>
    </row>
    <row r="90" spans="2:21" s="43" customFormat="1" ht="20.25" customHeight="1" hidden="1">
      <c r="B90" s="21"/>
      <c r="C90" s="29" t="s">
        <v>529</v>
      </c>
      <c r="D90" s="29" t="s">
        <v>321</v>
      </c>
      <c r="E90" s="29"/>
      <c r="F90" s="401" t="s">
        <v>570</v>
      </c>
      <c r="G90" s="372">
        <f aca="true" t="shared" si="22" ref="G90:R90">G91+G92+G93+G94+G95</f>
        <v>0</v>
      </c>
      <c r="H90" s="364">
        <f t="shared" si="22"/>
        <v>0</v>
      </c>
      <c r="I90" s="45">
        <f t="shared" si="22"/>
        <v>0</v>
      </c>
      <c r="J90" s="45">
        <f t="shared" si="22"/>
        <v>0</v>
      </c>
      <c r="K90" s="352">
        <f t="shared" si="22"/>
        <v>0</v>
      </c>
      <c r="L90" s="372">
        <f t="shared" si="2"/>
        <v>0</v>
      </c>
      <c r="M90" s="364">
        <f t="shared" si="22"/>
        <v>0</v>
      </c>
      <c r="N90" s="45">
        <f t="shared" si="22"/>
        <v>0</v>
      </c>
      <c r="O90" s="45">
        <f t="shared" si="22"/>
        <v>0</v>
      </c>
      <c r="P90" s="45">
        <f t="shared" si="22"/>
        <v>0</v>
      </c>
      <c r="Q90" s="45">
        <f t="shared" si="22"/>
        <v>0</v>
      </c>
      <c r="R90" s="352">
        <f t="shared" si="22"/>
        <v>0</v>
      </c>
      <c r="S90" s="372">
        <f t="shared" si="3"/>
        <v>0</v>
      </c>
      <c r="T90" s="46"/>
      <c r="U90" s="46"/>
    </row>
    <row r="91" spans="2:21" s="43" customFormat="1" ht="20.25" customHeight="1" hidden="1">
      <c r="B91" s="21"/>
      <c r="C91" s="21" t="s">
        <v>515</v>
      </c>
      <c r="D91" s="21" t="s">
        <v>29</v>
      </c>
      <c r="E91" s="21" t="s">
        <v>30</v>
      </c>
      <c r="F91" s="264" t="s">
        <v>31</v>
      </c>
      <c r="G91" s="372">
        <f>H91+K91</f>
        <v>0</v>
      </c>
      <c r="H91" s="363"/>
      <c r="I91" s="48"/>
      <c r="J91" s="48"/>
      <c r="K91" s="352"/>
      <c r="L91" s="372">
        <f t="shared" si="2"/>
        <v>0</v>
      </c>
      <c r="M91" s="363"/>
      <c r="N91" s="45"/>
      <c r="O91" s="45"/>
      <c r="P91" s="45"/>
      <c r="Q91" s="45"/>
      <c r="R91" s="352"/>
      <c r="S91" s="372">
        <f t="shared" si="3"/>
        <v>0</v>
      </c>
      <c r="T91" s="46"/>
      <c r="U91" s="46"/>
    </row>
    <row r="92" spans="1:21" s="43" customFormat="1" ht="15" hidden="1">
      <c r="A92" s="105" t="s">
        <v>110</v>
      </c>
      <c r="B92" s="21"/>
      <c r="C92" s="21" t="s">
        <v>256</v>
      </c>
      <c r="D92" s="21" t="s">
        <v>246</v>
      </c>
      <c r="E92" s="21" t="s">
        <v>30</v>
      </c>
      <c r="F92" s="264" t="s">
        <v>132</v>
      </c>
      <c r="G92" s="372">
        <f>H92+K92</f>
        <v>0</v>
      </c>
      <c r="H92" s="363"/>
      <c r="I92" s="48"/>
      <c r="J92" s="48"/>
      <c r="K92" s="354"/>
      <c r="L92" s="372">
        <f t="shared" si="2"/>
        <v>0</v>
      </c>
      <c r="M92" s="363">
        <f t="shared" si="18"/>
        <v>0</v>
      </c>
      <c r="N92" s="48"/>
      <c r="O92" s="48"/>
      <c r="P92" s="48"/>
      <c r="Q92" s="48"/>
      <c r="R92" s="354"/>
      <c r="S92" s="372">
        <f t="shared" si="3"/>
        <v>0</v>
      </c>
      <c r="T92" s="46"/>
      <c r="U92" s="46"/>
    </row>
    <row r="93" spans="1:21" s="43" customFormat="1" ht="30.75" hidden="1">
      <c r="A93" s="105"/>
      <c r="B93" s="21"/>
      <c r="C93" s="21" t="s">
        <v>516</v>
      </c>
      <c r="D93" s="21" t="s">
        <v>243</v>
      </c>
      <c r="E93" s="145" t="s">
        <v>30</v>
      </c>
      <c r="F93" s="387" t="s">
        <v>244</v>
      </c>
      <c r="G93" s="372">
        <f>H93+K93</f>
        <v>0</v>
      </c>
      <c r="H93" s="363"/>
      <c r="I93" s="48"/>
      <c r="J93" s="48"/>
      <c r="K93" s="354"/>
      <c r="L93" s="372">
        <f t="shared" si="2"/>
        <v>0</v>
      </c>
      <c r="M93" s="363">
        <f t="shared" si="18"/>
        <v>0</v>
      </c>
      <c r="N93" s="48"/>
      <c r="O93" s="48"/>
      <c r="P93" s="48"/>
      <c r="Q93" s="48"/>
      <c r="R93" s="354"/>
      <c r="S93" s="372">
        <f t="shared" si="3"/>
        <v>0</v>
      </c>
      <c r="T93" s="46"/>
      <c r="U93" s="46"/>
    </row>
    <row r="94" spans="1:21" s="43" customFormat="1" ht="30.75" hidden="1">
      <c r="A94" s="105"/>
      <c r="B94" s="21"/>
      <c r="C94" s="21" t="s">
        <v>517</v>
      </c>
      <c r="D94" s="147" t="s">
        <v>519</v>
      </c>
      <c r="E94" s="402" t="s">
        <v>30</v>
      </c>
      <c r="F94" s="388" t="s">
        <v>520</v>
      </c>
      <c r="G94" s="372">
        <f>H94+K94</f>
        <v>0</v>
      </c>
      <c r="H94" s="363"/>
      <c r="I94" s="48"/>
      <c r="J94" s="48"/>
      <c r="K94" s="354"/>
      <c r="L94" s="372">
        <f t="shared" si="2"/>
        <v>0</v>
      </c>
      <c r="M94" s="363">
        <f t="shared" si="18"/>
        <v>0</v>
      </c>
      <c r="N94" s="48"/>
      <c r="O94" s="48"/>
      <c r="P94" s="48"/>
      <c r="Q94" s="48"/>
      <c r="R94" s="354"/>
      <c r="S94" s="372">
        <f t="shared" si="3"/>
        <v>0</v>
      </c>
      <c r="T94" s="46"/>
      <c r="U94" s="46"/>
    </row>
    <row r="95" spans="1:21" s="43" customFormat="1" ht="15" hidden="1">
      <c r="A95" s="105"/>
      <c r="B95" s="21"/>
      <c r="C95" s="21" t="s">
        <v>518</v>
      </c>
      <c r="D95" s="21" t="s">
        <v>366</v>
      </c>
      <c r="E95" s="146" t="s">
        <v>30</v>
      </c>
      <c r="F95" s="646" t="s">
        <v>367</v>
      </c>
      <c r="G95" s="396">
        <f>H95+K95</f>
        <v>0</v>
      </c>
      <c r="H95" s="365"/>
      <c r="I95" s="142"/>
      <c r="J95" s="142"/>
      <c r="K95" s="359"/>
      <c r="L95" s="372">
        <f t="shared" si="2"/>
        <v>0</v>
      </c>
      <c r="M95" s="365">
        <f t="shared" si="18"/>
        <v>0</v>
      </c>
      <c r="N95" s="142"/>
      <c r="O95" s="142"/>
      <c r="P95" s="142"/>
      <c r="Q95" s="142"/>
      <c r="R95" s="359"/>
      <c r="S95" s="372">
        <f t="shared" si="3"/>
        <v>0</v>
      </c>
      <c r="T95" s="46"/>
      <c r="U95" s="46"/>
    </row>
    <row r="96" spans="1:21" s="43" customFormat="1" ht="15" hidden="1">
      <c r="A96" s="105"/>
      <c r="B96" s="147"/>
      <c r="C96" s="29" t="s">
        <v>995</v>
      </c>
      <c r="D96" s="29" t="s">
        <v>949</v>
      </c>
      <c r="E96" s="29"/>
      <c r="F96" s="379" t="s">
        <v>950</v>
      </c>
      <c r="G96" s="396">
        <f aca="true" t="shared" si="23" ref="G96:S96">G97</f>
        <v>0</v>
      </c>
      <c r="H96" s="364">
        <f t="shared" si="23"/>
        <v>0</v>
      </c>
      <c r="I96" s="45">
        <f t="shared" si="23"/>
        <v>0</v>
      </c>
      <c r="J96" s="45">
        <f t="shared" si="23"/>
        <v>0</v>
      </c>
      <c r="K96" s="45">
        <f t="shared" si="23"/>
        <v>0</v>
      </c>
      <c r="L96" s="372">
        <f t="shared" si="23"/>
        <v>0</v>
      </c>
      <c r="M96" s="788">
        <f t="shared" si="23"/>
        <v>0</v>
      </c>
      <c r="N96" s="45">
        <f t="shared" si="23"/>
        <v>0</v>
      </c>
      <c r="O96" s="45">
        <f t="shared" si="23"/>
        <v>0</v>
      </c>
      <c r="P96" s="45">
        <f t="shared" si="23"/>
        <v>0</v>
      </c>
      <c r="Q96" s="45">
        <f t="shared" si="23"/>
        <v>0</v>
      </c>
      <c r="R96" s="352">
        <f t="shared" si="23"/>
        <v>0</v>
      </c>
      <c r="S96" s="372">
        <f t="shared" si="23"/>
        <v>0</v>
      </c>
      <c r="T96" s="46"/>
      <c r="U96" s="46"/>
    </row>
    <row r="97" spans="1:21" s="43" customFormat="1" ht="15.75" hidden="1" thickBot="1">
      <c r="A97" s="105"/>
      <c r="B97" s="147"/>
      <c r="C97" s="644" t="s">
        <v>996</v>
      </c>
      <c r="D97" s="297" t="s">
        <v>997</v>
      </c>
      <c r="E97" s="297" t="s">
        <v>553</v>
      </c>
      <c r="F97" s="647" t="s">
        <v>998</v>
      </c>
      <c r="G97" s="374">
        <f>H97+K97</f>
        <v>0</v>
      </c>
      <c r="H97" s="648"/>
      <c r="I97" s="141"/>
      <c r="J97" s="141"/>
      <c r="K97" s="308"/>
      <c r="L97" s="372">
        <f t="shared" si="2"/>
        <v>0</v>
      </c>
      <c r="M97" s="365">
        <f t="shared" si="18"/>
        <v>0</v>
      </c>
      <c r="N97" s="141"/>
      <c r="O97" s="141"/>
      <c r="P97" s="141"/>
      <c r="Q97" s="308"/>
      <c r="R97" s="353"/>
      <c r="S97" s="372">
        <f t="shared" si="3"/>
        <v>0</v>
      </c>
      <c r="T97" s="46"/>
      <c r="U97" s="46"/>
    </row>
    <row r="98" spans="1:21" s="63" customFormat="1" ht="15.75" hidden="1" thickBot="1">
      <c r="A98" s="106"/>
      <c r="B98" s="155" t="s">
        <v>207</v>
      </c>
      <c r="C98" s="149" t="s">
        <v>111</v>
      </c>
      <c r="D98" s="150"/>
      <c r="E98" s="150"/>
      <c r="F98" s="386" t="s">
        <v>522</v>
      </c>
      <c r="G98" s="370">
        <f>G99+G100+G101</f>
        <v>0</v>
      </c>
      <c r="H98" s="370">
        <f aca="true" t="shared" si="24" ref="H98:Q98">H99+H100+H101</f>
        <v>0</v>
      </c>
      <c r="I98" s="370">
        <f t="shared" si="24"/>
        <v>0</v>
      </c>
      <c r="J98" s="370">
        <f t="shared" si="24"/>
        <v>0</v>
      </c>
      <c r="K98" s="370">
        <f t="shared" si="24"/>
        <v>0</v>
      </c>
      <c r="L98" s="370">
        <f t="shared" si="24"/>
        <v>0</v>
      </c>
      <c r="M98" s="370">
        <f t="shared" si="24"/>
        <v>0</v>
      </c>
      <c r="N98" s="370">
        <f t="shared" si="24"/>
        <v>0</v>
      </c>
      <c r="O98" s="370">
        <f t="shared" si="24"/>
        <v>0</v>
      </c>
      <c r="P98" s="370">
        <f t="shared" si="24"/>
        <v>0</v>
      </c>
      <c r="Q98" s="370">
        <f t="shared" si="24"/>
        <v>0</v>
      </c>
      <c r="R98" s="357" t="e">
        <f>R99+R100+R101+R102+R103+R104+R105</f>
        <v>#REF!</v>
      </c>
      <c r="S98" s="370">
        <f t="shared" si="3"/>
        <v>0</v>
      </c>
      <c r="T98" s="56"/>
      <c r="U98" s="56"/>
    </row>
    <row r="99" spans="1:21" s="63" customFormat="1" ht="15" hidden="1">
      <c r="A99" s="129"/>
      <c r="B99" s="155"/>
      <c r="C99" s="297" t="s">
        <v>523</v>
      </c>
      <c r="D99" s="297" t="s">
        <v>521</v>
      </c>
      <c r="E99" s="297" t="s">
        <v>92</v>
      </c>
      <c r="F99" s="301" t="s">
        <v>915</v>
      </c>
      <c r="G99" s="373">
        <f aca="true" t="shared" si="25" ref="G99:G109">H99+K99</f>
        <v>0</v>
      </c>
      <c r="H99" s="362"/>
      <c r="I99" s="348"/>
      <c r="J99" s="348"/>
      <c r="K99" s="349"/>
      <c r="L99" s="373">
        <f t="shared" si="2"/>
        <v>0</v>
      </c>
      <c r="M99" s="362">
        <f aca="true" t="shared" si="26" ref="M99:M109">Q99</f>
        <v>0</v>
      </c>
      <c r="N99" s="144"/>
      <c r="O99" s="144"/>
      <c r="P99" s="144"/>
      <c r="Q99" s="144"/>
      <c r="R99" s="355"/>
      <c r="S99" s="373">
        <f t="shared" si="3"/>
        <v>0</v>
      </c>
      <c r="T99" s="56"/>
      <c r="U99" s="56"/>
    </row>
    <row r="100" spans="1:21" s="63" customFormat="1" ht="15" hidden="1">
      <c r="A100" s="129"/>
      <c r="B100" s="147"/>
      <c r="C100" s="21" t="s">
        <v>927</v>
      </c>
      <c r="D100" s="21" t="s">
        <v>379</v>
      </c>
      <c r="E100" s="21" t="s">
        <v>121</v>
      </c>
      <c r="F100" s="380" t="s">
        <v>496</v>
      </c>
      <c r="G100" s="372">
        <f t="shared" si="25"/>
        <v>0</v>
      </c>
      <c r="H100" s="363"/>
      <c r="I100" s="48"/>
      <c r="J100" s="48"/>
      <c r="K100" s="354"/>
      <c r="L100" s="372">
        <f t="shared" si="2"/>
        <v>0</v>
      </c>
      <c r="M100" s="363">
        <f t="shared" si="26"/>
        <v>0</v>
      </c>
      <c r="N100" s="48"/>
      <c r="O100" s="48"/>
      <c r="P100" s="45"/>
      <c r="Q100" s="45"/>
      <c r="R100" s="352" t="e">
        <f>#REF!+#REF!</f>
        <v>#REF!</v>
      </c>
      <c r="S100" s="372">
        <f t="shared" si="3"/>
        <v>0</v>
      </c>
      <c r="T100" s="56"/>
      <c r="U100" s="56"/>
    </row>
    <row r="101" spans="1:21" s="63" customFormat="1" ht="15" hidden="1">
      <c r="A101" s="129"/>
      <c r="B101" s="155"/>
      <c r="C101" s="27" t="s">
        <v>530</v>
      </c>
      <c r="D101" s="27" t="s">
        <v>316</v>
      </c>
      <c r="E101" s="27"/>
      <c r="F101" s="403" t="s">
        <v>348</v>
      </c>
      <c r="G101" s="372">
        <f>G102+G103+G104+G105</f>
        <v>0</v>
      </c>
      <c r="H101" s="372">
        <f aca="true" t="shared" si="27" ref="H101:Q101">H102+H103+H104+H105</f>
        <v>0</v>
      </c>
      <c r="I101" s="372">
        <f t="shared" si="27"/>
        <v>0</v>
      </c>
      <c r="J101" s="372">
        <f t="shared" si="27"/>
        <v>0</v>
      </c>
      <c r="K101" s="372">
        <f t="shared" si="27"/>
        <v>0</v>
      </c>
      <c r="L101" s="372">
        <f t="shared" si="27"/>
        <v>0</v>
      </c>
      <c r="M101" s="372">
        <f t="shared" si="27"/>
        <v>0</v>
      </c>
      <c r="N101" s="372">
        <f t="shared" si="27"/>
        <v>0</v>
      </c>
      <c r="O101" s="372">
        <f t="shared" si="27"/>
        <v>0</v>
      </c>
      <c r="P101" s="372">
        <f t="shared" si="27"/>
        <v>0</v>
      </c>
      <c r="Q101" s="372">
        <f t="shared" si="27"/>
        <v>0</v>
      </c>
      <c r="R101" s="352"/>
      <c r="S101" s="372">
        <f t="shared" si="3"/>
        <v>0</v>
      </c>
      <c r="T101" s="56"/>
      <c r="U101" s="56"/>
    </row>
    <row r="102" spans="2:21" s="43" customFormat="1" ht="16.5" customHeight="1" hidden="1">
      <c r="B102" s="109"/>
      <c r="C102" s="21" t="s">
        <v>264</v>
      </c>
      <c r="D102" s="21" t="s">
        <v>265</v>
      </c>
      <c r="E102" s="21" t="s">
        <v>174</v>
      </c>
      <c r="F102" s="380" t="s">
        <v>266</v>
      </c>
      <c r="G102" s="372">
        <f t="shared" si="25"/>
        <v>0</v>
      </c>
      <c r="H102" s="363"/>
      <c r="I102" s="48"/>
      <c r="J102" s="48"/>
      <c r="K102" s="354"/>
      <c r="L102" s="372">
        <f t="shared" si="2"/>
        <v>0</v>
      </c>
      <c r="M102" s="363">
        <f t="shared" si="26"/>
        <v>0</v>
      </c>
      <c r="N102" s="45"/>
      <c r="O102" s="45"/>
      <c r="P102" s="45"/>
      <c r="Q102" s="48"/>
      <c r="R102" s="352"/>
      <c r="S102" s="372">
        <f t="shared" si="3"/>
        <v>0</v>
      </c>
      <c r="T102" s="46"/>
      <c r="U102" s="46"/>
    </row>
    <row r="103" spans="1:21" s="66" customFormat="1" ht="15" hidden="1">
      <c r="A103" s="107"/>
      <c r="B103" s="21"/>
      <c r="C103" s="21" t="s">
        <v>267</v>
      </c>
      <c r="D103" s="21" t="s">
        <v>173</v>
      </c>
      <c r="E103" s="21" t="s">
        <v>176</v>
      </c>
      <c r="F103" s="380" t="s">
        <v>345</v>
      </c>
      <c r="G103" s="372">
        <f t="shared" si="25"/>
        <v>0</v>
      </c>
      <c r="H103" s="363"/>
      <c r="I103" s="48"/>
      <c r="J103" s="48"/>
      <c r="K103" s="354"/>
      <c r="L103" s="372">
        <f aca="true" t="shared" si="28" ref="L103:L110">N103+Q103</f>
        <v>0</v>
      </c>
      <c r="M103" s="363">
        <f t="shared" si="26"/>
        <v>0</v>
      </c>
      <c r="N103" s="48"/>
      <c r="O103" s="48"/>
      <c r="P103" s="48"/>
      <c r="Q103" s="48"/>
      <c r="R103" s="352"/>
      <c r="S103" s="372">
        <f aca="true" t="shared" si="29" ref="S103:S110">G103+L103</f>
        <v>0</v>
      </c>
      <c r="T103" s="65"/>
      <c r="U103" s="65"/>
    </row>
    <row r="104" spans="2:21" s="66" customFormat="1" ht="15" hidden="1">
      <c r="B104" s="280"/>
      <c r="C104" s="28" t="s">
        <v>312</v>
      </c>
      <c r="D104" s="28" t="s">
        <v>313</v>
      </c>
      <c r="E104" s="28" t="s">
        <v>178</v>
      </c>
      <c r="F104" s="389" t="s">
        <v>314</v>
      </c>
      <c r="G104" s="372">
        <f t="shared" si="25"/>
        <v>0</v>
      </c>
      <c r="H104" s="363"/>
      <c r="I104" s="48"/>
      <c r="J104" s="48"/>
      <c r="K104" s="354"/>
      <c r="L104" s="372">
        <f t="shared" si="28"/>
        <v>0</v>
      </c>
      <c r="M104" s="363">
        <f t="shared" si="26"/>
        <v>0</v>
      </c>
      <c r="N104" s="45"/>
      <c r="O104" s="45"/>
      <c r="P104" s="45"/>
      <c r="Q104" s="45"/>
      <c r="R104" s="352"/>
      <c r="S104" s="372">
        <f t="shared" si="29"/>
        <v>0</v>
      </c>
      <c r="T104" s="65"/>
      <c r="U104" s="65"/>
    </row>
    <row r="105" spans="2:21" s="66" customFormat="1" ht="15.75" hidden="1" thickBot="1">
      <c r="B105" s="280"/>
      <c r="C105" s="405" t="s">
        <v>571</v>
      </c>
      <c r="D105" s="347" t="s">
        <v>299</v>
      </c>
      <c r="E105" s="404" t="s">
        <v>178</v>
      </c>
      <c r="F105" s="390" t="s">
        <v>300</v>
      </c>
      <c r="G105" s="373">
        <f t="shared" si="25"/>
        <v>0</v>
      </c>
      <c r="H105" s="362"/>
      <c r="I105" s="348"/>
      <c r="J105" s="348"/>
      <c r="K105" s="353"/>
      <c r="L105" s="374">
        <f t="shared" si="28"/>
        <v>0</v>
      </c>
      <c r="M105" s="362"/>
      <c r="N105" s="296"/>
      <c r="O105" s="296"/>
      <c r="P105" s="296"/>
      <c r="Q105" s="296"/>
      <c r="R105" s="349"/>
      <c r="S105" s="374">
        <f t="shared" si="29"/>
        <v>0</v>
      </c>
      <c r="T105" s="65"/>
      <c r="U105" s="65"/>
    </row>
    <row r="106" spans="1:21" s="43" customFormat="1" ht="17.25" customHeight="1" hidden="1" thickBot="1">
      <c r="A106" s="105"/>
      <c r="B106" s="147"/>
      <c r="C106" s="300" t="s">
        <v>286</v>
      </c>
      <c r="D106" s="299" t="s">
        <v>285</v>
      </c>
      <c r="E106" s="302"/>
      <c r="F106" s="391" t="s">
        <v>531</v>
      </c>
      <c r="G106" s="370">
        <f>G107+G108+G109</f>
        <v>0</v>
      </c>
      <c r="H106" s="370">
        <f aca="true" t="shared" si="30" ref="H106:S106">H107+H108+H109</f>
        <v>0</v>
      </c>
      <c r="I106" s="370">
        <f t="shared" si="30"/>
        <v>0</v>
      </c>
      <c r="J106" s="370">
        <f t="shared" si="30"/>
        <v>0</v>
      </c>
      <c r="K106" s="370">
        <f t="shared" si="30"/>
        <v>0</v>
      </c>
      <c r="L106" s="370">
        <f t="shared" si="30"/>
        <v>0</v>
      </c>
      <c r="M106" s="370">
        <f t="shared" si="30"/>
        <v>0</v>
      </c>
      <c r="N106" s="370">
        <f t="shared" si="30"/>
        <v>0</v>
      </c>
      <c r="O106" s="370">
        <f t="shared" si="30"/>
        <v>0</v>
      </c>
      <c r="P106" s="370">
        <f t="shared" si="30"/>
        <v>0</v>
      </c>
      <c r="Q106" s="370">
        <f t="shared" si="30"/>
        <v>0</v>
      </c>
      <c r="R106" s="370">
        <f t="shared" si="30"/>
        <v>0</v>
      </c>
      <c r="S106" s="370">
        <f t="shared" si="30"/>
        <v>0</v>
      </c>
      <c r="T106" s="46"/>
      <c r="U106" s="46"/>
    </row>
    <row r="107" spans="1:21" s="43" customFormat="1" ht="17.25" customHeight="1" hidden="1">
      <c r="A107" s="105"/>
      <c r="B107" s="21" t="s">
        <v>208</v>
      </c>
      <c r="C107" s="21" t="s">
        <v>524</v>
      </c>
      <c r="D107" s="21" t="s">
        <v>521</v>
      </c>
      <c r="E107" s="21" t="s">
        <v>92</v>
      </c>
      <c r="F107" s="392" t="s">
        <v>923</v>
      </c>
      <c r="G107" s="375">
        <f t="shared" si="25"/>
        <v>0</v>
      </c>
      <c r="H107" s="368"/>
      <c r="I107" s="350"/>
      <c r="J107" s="350"/>
      <c r="K107" s="360"/>
      <c r="L107" s="371">
        <f t="shared" si="28"/>
        <v>0</v>
      </c>
      <c r="M107" s="368">
        <f t="shared" si="26"/>
        <v>0</v>
      </c>
      <c r="N107" s="142"/>
      <c r="O107" s="142"/>
      <c r="P107" s="142"/>
      <c r="Q107" s="142"/>
      <c r="R107" s="359"/>
      <c r="S107" s="375">
        <f t="shared" si="29"/>
        <v>0</v>
      </c>
      <c r="T107" s="46"/>
      <c r="U107" s="46"/>
    </row>
    <row r="108" spans="1:21" s="43" customFormat="1" ht="15.75" hidden="1" thickBot="1">
      <c r="A108" s="105"/>
      <c r="B108" s="21"/>
      <c r="C108" s="21" t="s">
        <v>971</v>
      </c>
      <c r="D108" s="21" t="s">
        <v>921</v>
      </c>
      <c r="E108" s="21" t="s">
        <v>42</v>
      </c>
      <c r="F108" s="393" t="s">
        <v>922</v>
      </c>
      <c r="G108" s="372"/>
      <c r="H108" s="365"/>
      <c r="I108" s="142"/>
      <c r="J108" s="142"/>
      <c r="K108" s="359"/>
      <c r="L108" s="372">
        <f t="shared" si="28"/>
        <v>0</v>
      </c>
      <c r="M108" s="365">
        <f t="shared" si="26"/>
        <v>0</v>
      </c>
      <c r="N108" s="48"/>
      <c r="O108" s="48"/>
      <c r="P108" s="48"/>
      <c r="Q108" s="48"/>
      <c r="R108" s="354"/>
      <c r="S108" s="372">
        <f t="shared" si="29"/>
        <v>0</v>
      </c>
      <c r="T108" s="46"/>
      <c r="U108" s="46"/>
    </row>
    <row r="109" spans="1:21" s="43" customFormat="1" ht="18" customHeight="1" hidden="1" thickBot="1">
      <c r="A109" s="105"/>
      <c r="B109" s="147"/>
      <c r="C109" s="644" t="s">
        <v>992</v>
      </c>
      <c r="D109" s="297" t="s">
        <v>993</v>
      </c>
      <c r="E109" s="297" t="s">
        <v>184</v>
      </c>
      <c r="F109" s="645" t="s">
        <v>994</v>
      </c>
      <c r="G109" s="396">
        <f t="shared" si="25"/>
        <v>0</v>
      </c>
      <c r="H109" s="362"/>
      <c r="I109" s="348"/>
      <c r="J109" s="348"/>
      <c r="K109" s="353"/>
      <c r="L109" s="396">
        <f t="shared" si="28"/>
        <v>0</v>
      </c>
      <c r="M109" s="365">
        <f t="shared" si="26"/>
        <v>0</v>
      </c>
      <c r="N109" s="348"/>
      <c r="O109" s="348"/>
      <c r="P109" s="348"/>
      <c r="Q109" s="348"/>
      <c r="R109" s="353"/>
      <c r="S109" s="396">
        <f t="shared" si="29"/>
        <v>0</v>
      </c>
      <c r="T109" s="46"/>
      <c r="U109" s="46"/>
    </row>
    <row r="110" spans="1:21" s="43" customFormat="1" ht="18" thickBot="1">
      <c r="A110" s="105" t="s">
        <v>185</v>
      </c>
      <c r="B110" s="147"/>
      <c r="C110" s="149"/>
      <c r="D110" s="151"/>
      <c r="E110" s="151"/>
      <c r="F110" s="394" t="s">
        <v>5</v>
      </c>
      <c r="G110" s="370">
        <f>G11+G72+G98+G106</f>
        <v>0</v>
      </c>
      <c r="H110" s="366">
        <f>H11+H72+H98+H106</f>
        <v>0</v>
      </c>
      <c r="I110" s="148">
        <f>I11+I72+I98+I106</f>
        <v>0</v>
      </c>
      <c r="J110" s="148">
        <f>J11+J72+J98+J106</f>
        <v>0</v>
      </c>
      <c r="K110" s="357">
        <f>K11+K72+K98+K106</f>
        <v>0</v>
      </c>
      <c r="L110" s="675">
        <f t="shared" si="28"/>
        <v>0</v>
      </c>
      <c r="M110" s="677">
        <f aca="true" t="shared" si="31" ref="M110:R110">M11+M72+M98+M106</f>
        <v>0</v>
      </c>
      <c r="N110" s="148">
        <f t="shared" si="31"/>
        <v>0</v>
      </c>
      <c r="O110" s="148">
        <f t="shared" si="31"/>
        <v>0</v>
      </c>
      <c r="P110" s="148">
        <f t="shared" si="31"/>
        <v>0</v>
      </c>
      <c r="Q110" s="676">
        <f t="shared" si="31"/>
        <v>0</v>
      </c>
      <c r="R110" s="357" t="e">
        <f t="shared" si="31"/>
        <v>#REF!</v>
      </c>
      <c r="S110" s="675">
        <f t="shared" si="29"/>
        <v>0</v>
      </c>
      <c r="T110" s="46"/>
      <c r="U110" s="46"/>
    </row>
    <row r="111" spans="1:24" s="20" customFormat="1" ht="28.5" customHeight="1">
      <c r="A111" s="70"/>
      <c r="B111" s="70"/>
      <c r="C111" s="71"/>
      <c r="D111" s="64"/>
      <c r="E111" s="71"/>
      <c r="F111" s="727" t="s">
        <v>1048</v>
      </c>
      <c r="G111"/>
      <c r="H111" s="74"/>
      <c r="I111" s="74"/>
      <c r="J111" s="88" t="s">
        <v>1049</v>
      </c>
      <c r="K111" s="74"/>
      <c r="L111" s="74"/>
      <c r="M111" s="74"/>
      <c r="N111" s="74"/>
      <c r="O111" s="74"/>
      <c r="P111" s="75"/>
      <c r="Q111" s="74"/>
      <c r="R111" s="74"/>
      <c r="S111" s="74"/>
      <c r="T111" s="76"/>
      <c r="U111" s="77"/>
      <c r="V111" s="78"/>
      <c r="W111" s="78"/>
      <c r="X111" s="78"/>
    </row>
    <row r="112" spans="1:24" s="20" customFormat="1" ht="60.75" customHeight="1">
      <c r="A112" s="70"/>
      <c r="B112" s="70"/>
      <c r="C112" s="70"/>
      <c r="D112" s="71"/>
      <c r="E112" s="70"/>
      <c r="F112" s="845"/>
      <c r="G112" s="846"/>
      <c r="H112" s="846"/>
      <c r="I112" s="846"/>
      <c r="J112" s="846"/>
      <c r="K112" s="846"/>
      <c r="L112" s="846"/>
      <c r="M112" s="846"/>
      <c r="N112" s="846"/>
      <c r="O112" s="846"/>
      <c r="P112" s="846"/>
      <c r="Q112" s="846"/>
      <c r="R112" s="846"/>
      <c r="S112" s="846"/>
      <c r="T112" s="79"/>
      <c r="U112" s="77"/>
      <c r="V112" s="78"/>
      <c r="W112" s="78"/>
      <c r="X112" s="78"/>
    </row>
    <row r="113" spans="3:31" s="80" customFormat="1" ht="18">
      <c r="C113" s="71"/>
      <c r="D113" s="70"/>
      <c r="E113" s="71"/>
      <c r="F113" s="81"/>
      <c r="G113" s="82"/>
      <c r="H113" s="82"/>
      <c r="I113" s="83"/>
      <c r="J113" s="83"/>
      <c r="L113" s="84"/>
      <c r="M113" s="84"/>
      <c r="N113" s="84"/>
      <c r="O113" s="85"/>
      <c r="P113" s="86"/>
      <c r="Q113" s="87"/>
      <c r="S113" s="88"/>
      <c r="T113" s="89"/>
      <c r="U113" s="89"/>
      <c r="V113" s="90"/>
      <c r="W113" s="91"/>
      <c r="X113" s="91"/>
      <c r="Y113" s="90"/>
      <c r="Z113" s="90"/>
      <c r="AA113" s="92"/>
      <c r="AB113" s="92"/>
      <c r="AC113" s="92"/>
      <c r="AD113" s="92"/>
      <c r="AE113" s="92"/>
    </row>
    <row r="114" spans="3:31" s="80" customFormat="1" ht="31.5" customHeight="1">
      <c r="C114" s="70"/>
      <c r="D114" s="71"/>
      <c r="E114" s="70"/>
      <c r="F114" s="93"/>
      <c r="G114" s="82"/>
      <c r="H114" s="82"/>
      <c r="I114" s="83"/>
      <c r="J114" s="83"/>
      <c r="K114" s="86"/>
      <c r="L114" s="84"/>
      <c r="M114" s="84"/>
      <c r="N114" s="84"/>
      <c r="O114" s="85"/>
      <c r="P114" s="94"/>
      <c r="Q114" s="87"/>
      <c r="S114" s="88"/>
      <c r="T114" s="89"/>
      <c r="U114" s="89"/>
      <c r="V114" s="90"/>
      <c r="W114" s="91"/>
      <c r="X114" s="91"/>
      <c r="Y114" s="90"/>
      <c r="Z114" s="90"/>
      <c r="AA114" s="92"/>
      <c r="AB114" s="92"/>
      <c r="AC114" s="92"/>
      <c r="AD114" s="92"/>
      <c r="AE114" s="92"/>
    </row>
    <row r="115" spans="3:26" s="80" customFormat="1" ht="36.75" customHeight="1">
      <c r="C115" s="70"/>
      <c r="D115" s="70"/>
      <c r="E115" s="70"/>
      <c r="F115" s="95"/>
      <c r="G115" s="85"/>
      <c r="H115" s="85"/>
      <c r="I115" s="96"/>
      <c r="J115" s="96"/>
      <c r="K115" s="85"/>
      <c r="L115" s="85"/>
      <c r="M115" s="85"/>
      <c r="N115" s="85"/>
      <c r="O115" s="85"/>
      <c r="P115" s="85"/>
      <c r="Q115" s="87"/>
      <c r="S115" s="97"/>
      <c r="T115" s="98"/>
      <c r="U115" s="98"/>
      <c r="V115" s="99"/>
      <c r="W115" s="100"/>
      <c r="X115" s="100"/>
      <c r="Y115" s="99"/>
      <c r="Z115" s="99"/>
    </row>
    <row r="116" spans="3:26" s="80" customFormat="1" ht="18">
      <c r="C116" s="101"/>
      <c r="D116" s="70"/>
      <c r="E116" s="101"/>
      <c r="F116" s="102"/>
      <c r="G116" s="85"/>
      <c r="H116" s="85"/>
      <c r="I116" s="96"/>
      <c r="J116" s="96"/>
      <c r="K116" s="85"/>
      <c r="L116" s="85"/>
      <c r="M116" s="85"/>
      <c r="N116" s="85"/>
      <c r="O116" s="85"/>
      <c r="P116" s="85"/>
      <c r="Q116" s="87"/>
      <c r="S116" s="97"/>
      <c r="T116" s="98"/>
      <c r="U116" s="98"/>
      <c r="V116" s="99"/>
      <c r="W116" s="100"/>
      <c r="X116" s="100"/>
      <c r="Y116" s="99"/>
      <c r="Z116" s="99"/>
    </row>
    <row r="117" spans="3:6" ht="18">
      <c r="C117" s="87"/>
      <c r="D117" s="101"/>
      <c r="E117" s="87"/>
      <c r="F117" s="80"/>
    </row>
    <row r="118" spans="3:6" ht="18">
      <c r="C118" s="87"/>
      <c r="D118" s="87"/>
      <c r="E118" s="87"/>
      <c r="F118" s="80"/>
    </row>
    <row r="119" spans="3:6" ht="18">
      <c r="C119" s="87"/>
      <c r="D119" s="87"/>
      <c r="E119" s="87"/>
      <c r="F119" s="80"/>
    </row>
    <row r="120" spans="3:6" ht="18">
      <c r="C120" s="87"/>
      <c r="D120" s="87"/>
      <c r="E120" s="87"/>
      <c r="F120" s="80"/>
    </row>
    <row r="121" ht="18">
      <c r="D121"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12:S112"/>
    <mergeCell ref="O1:S1"/>
    <mergeCell ref="C2:S2"/>
    <mergeCell ref="L6:R6"/>
    <mergeCell ref="S6:S9"/>
    <mergeCell ref="R8:R9"/>
    <mergeCell ref="F6:F9"/>
    <mergeCell ref="Q7:Q9"/>
  </mergeCells>
  <printOptions/>
  <pageMargins left="0.22" right="0.23" top="0.58" bottom="0.39" header="0.22" footer="0.25"/>
  <pageSetup fitToHeight="6"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879"/>
      <c r="D1" s="879"/>
      <c r="E1" s="879"/>
      <c r="F1" s="879"/>
      <c r="G1" s="879"/>
      <c r="H1" s="879"/>
      <c r="I1" s="879"/>
      <c r="J1" s="879"/>
      <c r="K1" s="879"/>
      <c r="L1" s="879"/>
      <c r="M1" s="879"/>
      <c r="N1" s="879"/>
      <c r="O1" s="879"/>
      <c r="P1" s="879"/>
      <c r="Q1" s="879"/>
      <c r="R1" s="879"/>
      <c r="S1" s="8"/>
      <c r="T1" s="8"/>
    </row>
    <row r="2" spans="7:18" ht="63.75" customHeight="1">
      <c r="G2" s="37"/>
      <c r="H2" s="37"/>
      <c r="I2" s="37"/>
      <c r="J2" s="37"/>
      <c r="K2" s="37"/>
      <c r="L2" s="37"/>
      <c r="M2" s="37"/>
      <c r="N2" s="847" t="s">
        <v>350</v>
      </c>
      <c r="O2" s="847"/>
      <c r="P2" s="847"/>
      <c r="Q2" s="847"/>
      <c r="R2" s="847"/>
    </row>
    <row r="3" spans="3:18" ht="42" customHeight="1">
      <c r="C3" s="848" t="s">
        <v>349</v>
      </c>
      <c r="D3" s="848"/>
      <c r="E3" s="848"/>
      <c r="F3" s="848"/>
      <c r="G3" s="848"/>
      <c r="H3" s="848"/>
      <c r="I3" s="848"/>
      <c r="J3" s="848"/>
      <c r="K3" s="848"/>
      <c r="L3" s="848"/>
      <c r="M3" s="848"/>
      <c r="N3" s="848"/>
      <c r="O3" s="848"/>
      <c r="P3" s="848"/>
      <c r="Q3" s="848"/>
      <c r="R3" s="848"/>
    </row>
    <row r="4" spans="1:18" ht="18">
      <c r="A4" s="9"/>
      <c r="B4" s="9"/>
      <c r="C4" s="9"/>
      <c r="D4" s="10"/>
      <c r="E4" s="10"/>
      <c r="F4" s="10"/>
      <c r="G4" s="10"/>
      <c r="H4" s="10"/>
      <c r="I4" s="38"/>
      <c r="J4" s="10"/>
      <c r="K4" s="10"/>
      <c r="L4" s="39"/>
      <c r="M4" s="40"/>
      <c r="N4" s="40"/>
      <c r="O4" s="40"/>
      <c r="P4" s="40"/>
      <c r="Q4" s="40"/>
      <c r="R4" s="41" t="s">
        <v>76</v>
      </c>
    </row>
    <row r="5" spans="1:18" ht="15" customHeight="1">
      <c r="A5" s="864" t="s">
        <v>77</v>
      </c>
      <c r="B5" s="883" t="s">
        <v>242</v>
      </c>
      <c r="C5" s="868" t="s">
        <v>78</v>
      </c>
      <c r="D5" s="868" t="s">
        <v>79</v>
      </c>
      <c r="E5" s="868" t="s">
        <v>80</v>
      </c>
      <c r="F5" s="857" t="s">
        <v>14</v>
      </c>
      <c r="G5" s="850" t="s">
        <v>3</v>
      </c>
      <c r="H5" s="850"/>
      <c r="I5" s="850"/>
      <c r="J5" s="850"/>
      <c r="K5" s="850"/>
      <c r="L5" s="850" t="s">
        <v>4</v>
      </c>
      <c r="M5" s="850"/>
      <c r="N5" s="850"/>
      <c r="O5" s="850"/>
      <c r="P5" s="850"/>
      <c r="Q5" s="850"/>
      <c r="R5" s="850" t="s">
        <v>81</v>
      </c>
    </row>
    <row r="6" spans="1:18" ht="16.5" customHeight="1">
      <c r="A6" s="865"/>
      <c r="B6" s="884"/>
      <c r="C6" s="868"/>
      <c r="D6" s="868"/>
      <c r="E6" s="868"/>
      <c r="F6" s="857"/>
      <c r="G6" s="857" t="s">
        <v>5</v>
      </c>
      <c r="H6" s="856" t="s">
        <v>82</v>
      </c>
      <c r="I6" s="857" t="s">
        <v>83</v>
      </c>
      <c r="J6" s="857"/>
      <c r="K6" s="856" t="s">
        <v>84</v>
      </c>
      <c r="L6" s="857" t="s">
        <v>5</v>
      </c>
      <c r="M6" s="856" t="s">
        <v>82</v>
      </c>
      <c r="N6" s="857" t="s">
        <v>83</v>
      </c>
      <c r="O6" s="857"/>
      <c r="P6" s="856" t="s">
        <v>84</v>
      </c>
      <c r="Q6" s="42" t="s">
        <v>83</v>
      </c>
      <c r="R6" s="850"/>
    </row>
    <row r="7" spans="1:18" ht="20.25" customHeight="1">
      <c r="A7" s="865"/>
      <c r="B7" s="884"/>
      <c r="C7" s="868"/>
      <c r="D7" s="868"/>
      <c r="E7" s="868"/>
      <c r="F7" s="857"/>
      <c r="G7" s="857"/>
      <c r="H7" s="856"/>
      <c r="I7" s="857" t="s">
        <v>85</v>
      </c>
      <c r="J7" s="857" t="s">
        <v>86</v>
      </c>
      <c r="K7" s="856"/>
      <c r="L7" s="857"/>
      <c r="M7" s="856"/>
      <c r="N7" s="857" t="s">
        <v>85</v>
      </c>
      <c r="O7" s="857" t="s">
        <v>86</v>
      </c>
      <c r="P7" s="856"/>
      <c r="Q7" s="857" t="s">
        <v>87</v>
      </c>
      <c r="R7" s="850"/>
    </row>
    <row r="8" spans="1:18" ht="43.5" customHeight="1">
      <c r="A8" s="866"/>
      <c r="B8" s="885"/>
      <c r="C8" s="868"/>
      <c r="D8" s="868"/>
      <c r="E8" s="868"/>
      <c r="F8" s="857"/>
      <c r="G8" s="857"/>
      <c r="H8" s="856"/>
      <c r="I8" s="857"/>
      <c r="J8" s="857"/>
      <c r="K8" s="856"/>
      <c r="L8" s="857"/>
      <c r="M8" s="856"/>
      <c r="N8" s="857"/>
      <c r="O8" s="857"/>
      <c r="P8" s="856"/>
      <c r="Q8" s="857"/>
      <c r="R8" s="850"/>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877" t="s">
        <v>226</v>
      </c>
      <c r="C50" s="28" t="s">
        <v>138</v>
      </c>
      <c r="D50" s="130" t="s">
        <v>139</v>
      </c>
      <c r="E50" s="130" t="s">
        <v>51</v>
      </c>
      <c r="F50" s="135" t="s">
        <v>0</v>
      </c>
      <c r="G50" s="873">
        <f>H50+K50</f>
        <v>128028000</v>
      </c>
      <c r="H50" s="873">
        <v>128028000</v>
      </c>
      <c r="I50" s="873"/>
      <c r="J50" s="873"/>
      <c r="K50" s="873"/>
      <c r="L50" s="873">
        <f>M50+P50</f>
        <v>0</v>
      </c>
      <c r="M50" s="873"/>
      <c r="N50" s="873"/>
      <c r="O50" s="873"/>
      <c r="P50" s="873"/>
      <c r="Q50" s="873"/>
      <c r="R50" s="875">
        <f t="shared" si="13"/>
        <v>128028000</v>
      </c>
      <c r="S50" s="52"/>
      <c r="T50" s="46"/>
    </row>
    <row r="51" spans="1:20" s="43" customFormat="1" ht="232.5" customHeight="1" hidden="1">
      <c r="A51" s="64"/>
      <c r="B51" s="878"/>
      <c r="C51" s="28"/>
      <c r="D51" s="130" t="s">
        <v>139</v>
      </c>
      <c r="E51" s="130" t="s">
        <v>51</v>
      </c>
      <c r="F51" s="135" t="s">
        <v>0</v>
      </c>
      <c r="G51" s="874"/>
      <c r="H51" s="874"/>
      <c r="I51" s="874"/>
      <c r="J51" s="874"/>
      <c r="K51" s="874"/>
      <c r="L51" s="874"/>
      <c r="M51" s="874"/>
      <c r="N51" s="874"/>
      <c r="O51" s="874"/>
      <c r="P51" s="874"/>
      <c r="Q51" s="874"/>
      <c r="R51" s="876"/>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880" t="s">
        <v>351</v>
      </c>
      <c r="F128" s="881"/>
      <c r="G128" s="881"/>
      <c r="H128" s="881"/>
      <c r="I128" s="881"/>
      <c r="J128" s="881"/>
      <c r="K128" s="881"/>
      <c r="L128" s="881"/>
      <c r="M128" s="881"/>
      <c r="N128" s="881"/>
      <c r="O128" s="881"/>
      <c r="P128" s="881"/>
      <c r="Q128" s="881"/>
      <c r="R128" s="881"/>
      <c r="S128" s="79"/>
      <c r="T128" s="77"/>
      <c r="U128" s="78"/>
      <c r="V128" s="78"/>
      <c r="W128" s="78"/>
    </row>
    <row r="129" spans="3:30" s="80" customFormat="1" ht="18">
      <c r="C129" s="71"/>
      <c r="D129" s="882" t="s">
        <v>352</v>
      </c>
      <c r="E129" s="881"/>
      <c r="F129" s="881"/>
      <c r="G129" s="881"/>
      <c r="H129" s="881"/>
      <c r="I129" s="881"/>
      <c r="J129" s="881"/>
      <c r="K129" s="881"/>
      <c r="L129" s="881"/>
      <c r="M129" s="881"/>
      <c r="N129" s="881"/>
      <c r="O129" s="881"/>
      <c r="P129" s="881"/>
      <c r="Q129" s="881"/>
      <c r="R129" s="881"/>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14" t="s">
        <v>406</v>
      </c>
      <c r="H1" s="915"/>
      <c r="I1" s="915"/>
      <c r="J1" s="915"/>
      <c r="K1" s="915"/>
      <c r="L1" s="915"/>
      <c r="M1" s="915"/>
      <c r="N1" s="915"/>
      <c r="O1" s="915"/>
      <c r="P1" s="915"/>
      <c r="Q1" s="915"/>
      <c r="R1" s="915"/>
      <c r="S1" s="915"/>
      <c r="T1" s="915"/>
      <c r="U1" s="915"/>
      <c r="V1" s="915"/>
      <c r="W1" s="915"/>
      <c r="X1" s="915"/>
      <c r="Y1" s="915"/>
      <c r="Z1" s="915"/>
      <c r="AA1" s="915"/>
      <c r="AB1" s="915"/>
      <c r="AC1" s="915"/>
      <c r="AD1" s="915"/>
    </row>
    <row r="2" spans="1:34" ht="13.5" customHeight="1">
      <c r="A2" s="161"/>
      <c r="B2" s="161"/>
      <c r="C2" s="161"/>
      <c r="D2" s="161"/>
      <c r="E2" s="161"/>
      <c r="F2" s="161"/>
      <c r="G2" s="161"/>
      <c r="H2" s="916"/>
      <c r="I2" s="916"/>
      <c r="J2" s="916"/>
      <c r="K2" s="916"/>
      <c r="L2" s="916"/>
      <c r="M2" s="916"/>
      <c r="N2" s="916"/>
      <c r="O2" s="916"/>
      <c r="P2" s="916"/>
      <c r="Q2" s="916"/>
      <c r="R2" s="916"/>
      <c r="S2" s="916"/>
      <c r="T2" s="916"/>
      <c r="U2" s="916"/>
      <c r="V2" s="916"/>
      <c r="W2" s="916"/>
      <c r="X2" s="916"/>
      <c r="Y2" s="916"/>
      <c r="Z2" s="916"/>
      <c r="AA2" s="916"/>
      <c r="AB2" s="916"/>
      <c r="AC2" s="916"/>
      <c r="AD2" s="156"/>
      <c r="AE2" s="156"/>
      <c r="AF2" s="156"/>
      <c r="AG2" s="156"/>
      <c r="AH2" s="156"/>
    </row>
    <row r="3" spans="1:34" ht="45.75" customHeight="1">
      <c r="A3" s="905" t="s">
        <v>405</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204"/>
      <c r="AH3" s="204"/>
    </row>
    <row r="4" spans="1:34" ht="9" customHeight="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203"/>
      <c r="AH4" s="203"/>
    </row>
    <row r="5" spans="1:34" ht="18" thickBot="1">
      <c r="A5" s="160"/>
      <c r="B5" s="160"/>
      <c r="C5" s="160"/>
      <c r="D5" s="160"/>
      <c r="E5" s="160"/>
      <c r="F5" s="160"/>
      <c r="G5" s="160"/>
      <c r="H5" s="160"/>
      <c r="I5" s="160"/>
      <c r="J5" s="160"/>
      <c r="K5" s="160"/>
      <c r="L5" s="160" t="s">
        <v>6</v>
      </c>
      <c r="M5" s="160"/>
      <c r="N5" s="160"/>
      <c r="O5" s="160"/>
      <c r="P5" s="160"/>
      <c r="Q5" s="160"/>
      <c r="R5" s="160"/>
      <c r="S5" s="160"/>
      <c r="T5" s="160"/>
      <c r="U5" s="160"/>
      <c r="V5" s="160"/>
      <c r="W5" s="160"/>
      <c r="X5" s="160"/>
      <c r="Y5" s="160"/>
      <c r="Z5" s="160"/>
      <c r="AA5" s="160"/>
      <c r="AB5" s="160" t="s">
        <v>6</v>
      </c>
      <c r="AC5" s="159"/>
      <c r="AD5" s="159"/>
      <c r="AE5" s="159"/>
      <c r="AF5" s="159"/>
      <c r="AG5" s="159"/>
      <c r="AH5" s="156"/>
    </row>
    <row r="6" spans="1:34" ht="18" hidden="1" thickBot="1">
      <c r="A6" s="888" t="s">
        <v>404</v>
      </c>
      <c r="B6" s="235"/>
      <c r="C6" s="202"/>
      <c r="D6" s="202"/>
      <c r="E6" s="202"/>
      <c r="F6" s="907"/>
      <c r="G6" s="908"/>
      <c r="H6" s="909"/>
      <c r="I6" s="909"/>
      <c r="J6" s="909"/>
      <c r="K6" s="909"/>
      <c r="L6" s="909"/>
      <c r="M6" s="909"/>
      <c r="N6" s="909"/>
      <c r="O6" s="909"/>
      <c r="P6" s="909"/>
      <c r="Q6" s="909"/>
      <c r="R6" s="909"/>
      <c r="S6" s="909"/>
      <c r="T6" s="909"/>
      <c r="U6" s="909"/>
      <c r="V6" s="909"/>
      <c r="W6" s="909"/>
      <c r="X6" s="909"/>
      <c r="Y6" s="909"/>
      <c r="Z6" s="909"/>
      <c r="AA6" s="909"/>
      <c r="AB6" s="910"/>
      <c r="AC6" s="197"/>
      <c r="AD6" s="197"/>
      <c r="AE6" s="197"/>
      <c r="AF6" s="197"/>
      <c r="AG6" s="159"/>
      <c r="AH6" s="156"/>
    </row>
    <row r="7" spans="1:34" ht="40.5" customHeight="1" thickBot="1">
      <c r="A7" s="889"/>
      <c r="B7" s="236"/>
      <c r="C7" s="201"/>
      <c r="D7" s="201"/>
      <c r="E7" s="201"/>
      <c r="F7" s="200"/>
      <c r="G7" s="206" t="s">
        <v>402</v>
      </c>
      <c r="H7" s="896" t="s">
        <v>408</v>
      </c>
      <c r="I7" s="837"/>
      <c r="J7" s="896" t="s">
        <v>403</v>
      </c>
      <c r="K7" s="898"/>
      <c r="L7" s="898"/>
      <c r="M7" s="898"/>
      <c r="N7" s="898"/>
      <c r="O7" s="898"/>
      <c r="P7" s="898"/>
      <c r="Q7" s="898"/>
      <c r="R7" s="898"/>
      <c r="S7" s="898"/>
      <c r="T7" s="898"/>
      <c r="U7" s="898"/>
      <c r="V7" s="898"/>
      <c r="W7" s="898"/>
      <c r="X7" s="898"/>
      <c r="Y7" s="898"/>
      <c r="Z7" s="898"/>
      <c r="AA7" s="898"/>
      <c r="AB7" s="895"/>
      <c r="AC7" s="197"/>
      <c r="AD7" s="197"/>
      <c r="AE7" s="197"/>
      <c r="AF7" s="197"/>
      <c r="AG7" s="159"/>
      <c r="AH7" s="156"/>
    </row>
    <row r="8" spans="1:34" ht="20.25" customHeight="1" thickBot="1">
      <c r="A8" s="890"/>
      <c r="B8" s="237"/>
      <c r="C8" s="165"/>
      <c r="D8" s="165"/>
      <c r="E8" s="165"/>
      <c r="F8" s="199" t="s">
        <v>3</v>
      </c>
      <c r="G8" s="198"/>
      <c r="H8" s="894" t="s">
        <v>409</v>
      </c>
      <c r="I8" s="895"/>
      <c r="J8" s="917" t="s">
        <v>413</v>
      </c>
      <c r="K8" s="898"/>
      <c r="L8" s="898"/>
      <c r="M8" s="898"/>
      <c r="N8" s="898"/>
      <c r="O8" s="898"/>
      <c r="P8" s="898"/>
      <c r="Q8" s="898"/>
      <c r="R8" s="898"/>
      <c r="S8" s="898"/>
      <c r="T8" s="898"/>
      <c r="U8" s="898"/>
      <c r="V8" s="898"/>
      <c r="W8" s="898"/>
      <c r="X8" s="898"/>
      <c r="Y8" s="898"/>
      <c r="Z8" s="898"/>
      <c r="AA8" s="895"/>
      <c r="AB8" s="918" t="s">
        <v>81</v>
      </c>
      <c r="AC8" s="197"/>
      <c r="AD8" s="197"/>
      <c r="AE8" s="197"/>
      <c r="AF8" s="197"/>
      <c r="AG8" s="159"/>
      <c r="AH8" s="156"/>
    </row>
    <row r="9" spans="1:34" ht="29.25" customHeight="1" thickBot="1">
      <c r="A9" s="890"/>
      <c r="B9" s="238" t="s">
        <v>401</v>
      </c>
      <c r="C9" s="196"/>
      <c r="D9" s="196"/>
      <c r="E9" s="196"/>
      <c r="F9" s="892"/>
      <c r="G9" s="921"/>
      <c r="H9" s="901" t="s">
        <v>410</v>
      </c>
      <c r="I9" s="903"/>
      <c r="J9" s="208" t="s">
        <v>414</v>
      </c>
      <c r="K9" s="901" t="s">
        <v>416</v>
      </c>
      <c r="L9" s="902"/>
      <c r="M9" s="902"/>
      <c r="N9" s="902"/>
      <c r="O9" s="902"/>
      <c r="P9" s="902"/>
      <c r="Q9" s="902"/>
      <c r="R9" s="902"/>
      <c r="S9" s="902"/>
      <c r="T9" s="902"/>
      <c r="U9" s="902"/>
      <c r="V9" s="902"/>
      <c r="W9" s="902"/>
      <c r="X9" s="902"/>
      <c r="Y9" s="902"/>
      <c r="Z9" s="902"/>
      <c r="AA9" s="903"/>
      <c r="AB9" s="919"/>
      <c r="AC9" s="195"/>
      <c r="AD9" s="195"/>
      <c r="AE9" s="195"/>
      <c r="AF9" s="897"/>
      <c r="AG9" s="159"/>
      <c r="AH9" s="156"/>
    </row>
    <row r="10" spans="1:167" ht="99.75" customHeight="1" thickBot="1">
      <c r="A10" s="890"/>
      <c r="B10" s="239"/>
      <c r="C10" s="194"/>
      <c r="D10" s="194"/>
      <c r="E10" s="194"/>
      <c r="F10" s="893"/>
      <c r="G10" s="922"/>
      <c r="H10" s="207" t="s">
        <v>411</v>
      </c>
      <c r="I10" s="899" t="s">
        <v>81</v>
      </c>
      <c r="J10" s="205" t="s">
        <v>364</v>
      </c>
      <c r="K10" s="234" t="s">
        <v>417</v>
      </c>
      <c r="L10" s="904" t="s">
        <v>400</v>
      </c>
      <c r="M10" s="902"/>
      <c r="N10" s="902"/>
      <c r="O10" s="902"/>
      <c r="P10" s="902"/>
      <c r="Q10" s="902"/>
      <c r="R10" s="903"/>
      <c r="S10" s="210" t="s">
        <v>399</v>
      </c>
      <c r="T10" s="211" t="s">
        <v>382</v>
      </c>
      <c r="U10" s="911" t="s">
        <v>289</v>
      </c>
      <c r="V10" s="912"/>
      <c r="W10" s="912"/>
      <c r="X10" s="912"/>
      <c r="Y10" s="912"/>
      <c r="Z10" s="912"/>
      <c r="AA10" s="913"/>
      <c r="AB10" s="919"/>
      <c r="AC10" s="177"/>
      <c r="AD10" s="177"/>
      <c r="AE10" s="177"/>
      <c r="AF10" s="897"/>
      <c r="AG10" s="159"/>
      <c r="AH10" s="156"/>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891"/>
      <c r="B11" s="240"/>
      <c r="C11" s="193"/>
      <c r="D11" s="193"/>
      <c r="E11" s="193"/>
      <c r="F11" s="192"/>
      <c r="G11" s="191"/>
      <c r="H11" s="209" t="s">
        <v>412</v>
      </c>
      <c r="I11" s="900"/>
      <c r="J11" s="233" t="s">
        <v>415</v>
      </c>
      <c r="K11" s="230" t="s">
        <v>418</v>
      </c>
      <c r="L11" s="231" t="s">
        <v>398</v>
      </c>
      <c r="M11" s="232" t="s">
        <v>420</v>
      </c>
      <c r="N11" s="232" t="s">
        <v>421</v>
      </c>
      <c r="O11" s="232" t="s">
        <v>422</v>
      </c>
      <c r="P11" s="232" t="s">
        <v>423</v>
      </c>
      <c r="Q11" s="232" t="s">
        <v>424</v>
      </c>
      <c r="R11" s="232" t="s">
        <v>425</v>
      </c>
      <c r="S11" s="231" t="s">
        <v>397</v>
      </c>
      <c r="T11" s="231" t="s">
        <v>396</v>
      </c>
      <c r="U11" s="231" t="s">
        <v>426</v>
      </c>
      <c r="V11" s="231" t="s">
        <v>427</v>
      </c>
      <c r="W11" s="231" t="s">
        <v>428</v>
      </c>
      <c r="X11" s="231" t="s">
        <v>429</v>
      </c>
      <c r="Y11" s="231" t="s">
        <v>430</v>
      </c>
      <c r="Z11" s="231" t="s">
        <v>431</v>
      </c>
      <c r="AA11" s="231" t="s">
        <v>432</v>
      </c>
      <c r="AB11" s="920"/>
      <c r="AC11" s="177"/>
      <c r="AD11" s="177"/>
      <c r="AE11" s="177"/>
      <c r="AF11" s="897"/>
      <c r="AG11" s="159"/>
      <c r="AH11" s="156"/>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90"/>
      <c r="B12" s="188"/>
      <c r="C12" s="189"/>
      <c r="D12" s="188"/>
      <c r="E12" s="188"/>
      <c r="F12" s="187" t="s">
        <v>395</v>
      </c>
      <c r="G12" s="187" t="s">
        <v>394</v>
      </c>
      <c r="H12" s="187" t="s">
        <v>394</v>
      </c>
      <c r="I12" s="187"/>
      <c r="J12" s="187" t="s">
        <v>393</v>
      </c>
      <c r="K12" s="187" t="s">
        <v>419</v>
      </c>
      <c r="L12" s="187" t="s">
        <v>392</v>
      </c>
      <c r="M12" s="187" t="s">
        <v>392</v>
      </c>
      <c r="N12" s="187" t="s">
        <v>392</v>
      </c>
      <c r="O12" s="187" t="s">
        <v>392</v>
      </c>
      <c r="P12" s="187" t="s">
        <v>392</v>
      </c>
      <c r="Q12" s="187" t="s">
        <v>392</v>
      </c>
      <c r="R12" s="187" t="s">
        <v>392</v>
      </c>
      <c r="S12" s="187" t="s">
        <v>391</v>
      </c>
      <c r="T12" s="187" t="s">
        <v>390</v>
      </c>
      <c r="U12" s="187" t="s">
        <v>394</v>
      </c>
      <c r="V12" s="187" t="s">
        <v>394</v>
      </c>
      <c r="W12" s="187" t="s">
        <v>394</v>
      </c>
      <c r="X12" s="187" t="s">
        <v>394</v>
      </c>
      <c r="Y12" s="187" t="s">
        <v>394</v>
      </c>
      <c r="Z12" s="187" t="s">
        <v>394</v>
      </c>
      <c r="AA12" s="187" t="s">
        <v>394</v>
      </c>
      <c r="AB12" s="186"/>
      <c r="AC12" s="177"/>
      <c r="AD12" s="177"/>
      <c r="AE12" s="177"/>
      <c r="AF12" s="177"/>
      <c r="AG12" s="159"/>
      <c r="AH12" s="156"/>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5" t="s">
        <v>389</v>
      </c>
      <c r="B13" s="182"/>
      <c r="C13" s="184"/>
      <c r="D13" s="182"/>
      <c r="E13" s="182"/>
      <c r="F13" s="182"/>
      <c r="G13" s="183"/>
      <c r="H13" s="182"/>
      <c r="I13" s="182"/>
      <c r="J13" s="182"/>
      <c r="K13" s="182"/>
      <c r="L13" s="182">
        <v>200000</v>
      </c>
      <c r="M13" s="182"/>
      <c r="N13" s="182"/>
      <c r="O13" s="182"/>
      <c r="P13" s="182"/>
      <c r="Q13" s="182"/>
      <c r="R13" s="182"/>
      <c r="S13" s="182"/>
      <c r="T13" s="182"/>
      <c r="U13" s="182"/>
      <c r="V13" s="182"/>
      <c r="W13" s="182"/>
      <c r="X13" s="182"/>
      <c r="Y13" s="182"/>
      <c r="Z13" s="182"/>
      <c r="AA13" s="182"/>
      <c r="AB13" s="181">
        <f aca="true" t="shared" si="0" ref="AB13:AB30">H13+J13+K13+L13+M13+N13+O13+P13+Q13+R13+S13+T13+U13+V13+W13+X13+Y13+Z13+AA13</f>
        <v>200000</v>
      </c>
      <c r="AC13" s="177"/>
      <c r="AD13" s="177"/>
      <c r="AE13" s="177"/>
      <c r="AF13" s="177"/>
      <c r="AG13" s="159"/>
      <c r="AH13" s="156"/>
    </row>
    <row r="14" spans="1:34" ht="19.5" customHeight="1">
      <c r="A14" s="185" t="s">
        <v>433</v>
      </c>
      <c r="B14" s="182"/>
      <c r="C14" s="184"/>
      <c r="D14" s="182"/>
      <c r="E14" s="182"/>
      <c r="F14" s="182"/>
      <c r="G14" s="183"/>
      <c r="H14" s="182"/>
      <c r="I14" s="182"/>
      <c r="J14" s="182"/>
      <c r="K14" s="182"/>
      <c r="L14" s="182"/>
      <c r="M14" s="182"/>
      <c r="N14" s="182"/>
      <c r="O14" s="182"/>
      <c r="P14" s="182"/>
      <c r="Q14" s="182"/>
      <c r="R14" s="182"/>
      <c r="S14" s="182"/>
      <c r="T14" s="182"/>
      <c r="U14" s="182"/>
      <c r="V14" s="182"/>
      <c r="W14" s="182">
        <v>89000</v>
      </c>
      <c r="X14" s="182"/>
      <c r="Y14" s="182"/>
      <c r="Z14" s="182"/>
      <c r="AA14" s="182"/>
      <c r="AB14" s="181">
        <f t="shared" si="0"/>
        <v>89000</v>
      </c>
      <c r="AC14" s="177"/>
      <c r="AD14" s="177"/>
      <c r="AE14" s="177"/>
      <c r="AF14" s="177"/>
      <c r="AG14" s="159"/>
      <c r="AH14" s="156"/>
    </row>
    <row r="15" spans="1:34" ht="19.5" customHeight="1">
      <c r="A15" s="185" t="s">
        <v>434</v>
      </c>
      <c r="B15" s="182"/>
      <c r="C15" s="184"/>
      <c r="D15" s="182"/>
      <c r="E15" s="182"/>
      <c r="F15" s="182"/>
      <c r="G15" s="183"/>
      <c r="H15" s="182"/>
      <c r="I15" s="182"/>
      <c r="J15" s="182"/>
      <c r="K15" s="182"/>
      <c r="L15" s="182"/>
      <c r="M15" s="182"/>
      <c r="N15" s="182"/>
      <c r="O15" s="182"/>
      <c r="P15" s="182"/>
      <c r="Q15" s="182"/>
      <c r="R15" s="182">
        <v>150000</v>
      </c>
      <c r="S15" s="182"/>
      <c r="T15" s="182"/>
      <c r="U15" s="182"/>
      <c r="V15" s="182"/>
      <c r="W15" s="182"/>
      <c r="X15" s="182"/>
      <c r="Y15" s="182"/>
      <c r="Z15" s="182"/>
      <c r="AA15" s="182"/>
      <c r="AB15" s="181">
        <f t="shared" si="0"/>
        <v>150000</v>
      </c>
      <c r="AC15" s="177"/>
      <c r="AD15" s="177"/>
      <c r="AE15" s="177"/>
      <c r="AF15" s="177"/>
      <c r="AG15" s="159"/>
      <c r="AH15" s="156"/>
    </row>
    <row r="16" spans="1:34" ht="19.5" customHeight="1">
      <c r="A16" s="185" t="s">
        <v>435</v>
      </c>
      <c r="B16" s="182"/>
      <c r="C16" s="184"/>
      <c r="D16" s="182"/>
      <c r="E16" s="182"/>
      <c r="F16" s="182"/>
      <c r="G16" s="183"/>
      <c r="H16" s="182"/>
      <c r="I16" s="182"/>
      <c r="J16" s="182"/>
      <c r="K16" s="182"/>
      <c r="L16" s="182"/>
      <c r="M16" s="182"/>
      <c r="N16" s="182"/>
      <c r="O16" s="182"/>
      <c r="P16" s="182"/>
      <c r="Q16" s="182"/>
      <c r="R16" s="182"/>
      <c r="S16" s="182"/>
      <c r="T16" s="182"/>
      <c r="U16" s="182">
        <v>78960</v>
      </c>
      <c r="V16" s="182">
        <v>182450</v>
      </c>
      <c r="W16" s="182"/>
      <c r="X16" s="182"/>
      <c r="Y16" s="182"/>
      <c r="Z16" s="182"/>
      <c r="AA16" s="182"/>
      <c r="AB16" s="181">
        <f t="shared" si="0"/>
        <v>261410</v>
      </c>
      <c r="AC16" s="177"/>
      <c r="AD16" s="177"/>
      <c r="AE16" s="177"/>
      <c r="AF16" s="177"/>
      <c r="AG16" s="159"/>
      <c r="AH16" s="156"/>
    </row>
    <row r="17" spans="1:34" ht="19.5" customHeight="1">
      <c r="A17" s="185" t="s">
        <v>436</v>
      </c>
      <c r="B17" s="182"/>
      <c r="C17" s="184"/>
      <c r="D17" s="182"/>
      <c r="E17" s="182"/>
      <c r="F17" s="182"/>
      <c r="G17" s="183"/>
      <c r="H17" s="182"/>
      <c r="I17" s="182"/>
      <c r="J17" s="182"/>
      <c r="K17" s="182"/>
      <c r="L17" s="182"/>
      <c r="M17" s="182"/>
      <c r="N17" s="182"/>
      <c r="O17" s="182"/>
      <c r="P17" s="182"/>
      <c r="Q17" s="182"/>
      <c r="R17" s="182"/>
      <c r="S17" s="182"/>
      <c r="T17" s="182"/>
      <c r="U17" s="182"/>
      <c r="V17" s="182"/>
      <c r="W17" s="182"/>
      <c r="X17" s="182"/>
      <c r="Y17" s="182">
        <v>100000</v>
      </c>
      <c r="Z17" s="182"/>
      <c r="AA17" s="182"/>
      <c r="AB17" s="181">
        <f t="shared" si="0"/>
        <v>100000</v>
      </c>
      <c r="AC17" s="177"/>
      <c r="AD17" s="177"/>
      <c r="AE17" s="177"/>
      <c r="AF17" s="177"/>
      <c r="AG17" s="159"/>
      <c r="AH17" s="156"/>
    </row>
    <row r="18" spans="1:34" ht="19.5" customHeight="1">
      <c r="A18" s="185" t="s">
        <v>437</v>
      </c>
      <c r="B18" s="182"/>
      <c r="C18" s="184"/>
      <c r="D18" s="182"/>
      <c r="E18" s="182"/>
      <c r="F18" s="182"/>
      <c r="G18" s="183"/>
      <c r="H18" s="182"/>
      <c r="I18" s="182"/>
      <c r="J18" s="182"/>
      <c r="K18" s="182"/>
      <c r="L18" s="182"/>
      <c r="M18" s="182"/>
      <c r="N18" s="182"/>
      <c r="O18" s="182"/>
      <c r="P18" s="182"/>
      <c r="Q18" s="182">
        <v>300000</v>
      </c>
      <c r="R18" s="182"/>
      <c r="S18" s="182"/>
      <c r="T18" s="182"/>
      <c r="U18" s="182"/>
      <c r="V18" s="182"/>
      <c r="W18" s="182"/>
      <c r="X18" s="182"/>
      <c r="Y18" s="182"/>
      <c r="Z18" s="182"/>
      <c r="AA18" s="182"/>
      <c r="AB18" s="181">
        <f t="shared" si="0"/>
        <v>300000</v>
      </c>
      <c r="AC18" s="177"/>
      <c r="AD18" s="177"/>
      <c r="AE18" s="177"/>
      <c r="AF18" s="177"/>
      <c r="AG18" s="159"/>
      <c r="AH18" s="156"/>
    </row>
    <row r="19" spans="1:34" ht="19.5" customHeight="1">
      <c r="A19" s="185" t="s">
        <v>438</v>
      </c>
      <c r="B19" s="182"/>
      <c r="C19" s="184"/>
      <c r="D19" s="182"/>
      <c r="E19" s="182"/>
      <c r="F19" s="182"/>
      <c r="G19" s="183"/>
      <c r="H19" s="182"/>
      <c r="I19" s="182"/>
      <c r="J19" s="182"/>
      <c r="K19" s="182"/>
      <c r="L19" s="182"/>
      <c r="M19" s="182"/>
      <c r="N19" s="182"/>
      <c r="O19" s="182"/>
      <c r="P19" s="182"/>
      <c r="Q19" s="182"/>
      <c r="R19" s="182"/>
      <c r="S19" s="182"/>
      <c r="T19" s="182"/>
      <c r="U19" s="182"/>
      <c r="V19" s="182"/>
      <c r="W19" s="182"/>
      <c r="X19" s="182">
        <v>100000</v>
      </c>
      <c r="Y19" s="182"/>
      <c r="Z19" s="182"/>
      <c r="AA19" s="182"/>
      <c r="AB19" s="181">
        <f t="shared" si="0"/>
        <v>100000</v>
      </c>
      <c r="AC19" s="177"/>
      <c r="AD19" s="177"/>
      <c r="AE19" s="177"/>
      <c r="AF19" s="177"/>
      <c r="AG19" s="159"/>
      <c r="AH19" s="156"/>
    </row>
    <row r="20" spans="1:34" ht="19.5" customHeight="1">
      <c r="A20" s="185" t="s">
        <v>442</v>
      </c>
      <c r="B20" s="182"/>
      <c r="C20" s="184"/>
      <c r="D20" s="182"/>
      <c r="E20" s="182"/>
      <c r="F20" s="182"/>
      <c r="G20" s="183"/>
      <c r="H20" s="182"/>
      <c r="I20" s="182"/>
      <c r="J20" s="182"/>
      <c r="K20" s="182"/>
      <c r="L20" s="182"/>
      <c r="M20" s="182"/>
      <c r="N20" s="182"/>
      <c r="O20" s="182">
        <v>60000</v>
      </c>
      <c r="P20" s="182">
        <v>50000</v>
      </c>
      <c r="Q20" s="182"/>
      <c r="R20" s="182"/>
      <c r="S20" s="182"/>
      <c r="T20" s="182"/>
      <c r="U20" s="182"/>
      <c r="V20" s="182"/>
      <c r="W20" s="182"/>
      <c r="X20" s="182"/>
      <c r="Y20" s="182"/>
      <c r="Z20" s="182"/>
      <c r="AA20" s="182"/>
      <c r="AB20" s="181">
        <f t="shared" si="0"/>
        <v>110000</v>
      </c>
      <c r="AC20" s="177"/>
      <c r="AD20" s="177"/>
      <c r="AE20" s="177"/>
      <c r="AF20" s="177"/>
      <c r="AG20" s="159"/>
      <c r="AH20" s="156"/>
    </row>
    <row r="21" spans="1:34" ht="18">
      <c r="A21" s="180" t="s">
        <v>439</v>
      </c>
      <c r="B21" s="178"/>
      <c r="C21" s="171"/>
      <c r="D21" s="178"/>
      <c r="E21" s="178"/>
      <c r="F21" s="178"/>
      <c r="G21" s="179"/>
      <c r="H21" s="178"/>
      <c r="I21" s="178"/>
      <c r="J21" s="178"/>
      <c r="K21" s="178"/>
      <c r="L21" s="178"/>
      <c r="M21" s="178"/>
      <c r="N21" s="178"/>
      <c r="O21" s="178"/>
      <c r="P21" s="178"/>
      <c r="Q21" s="178"/>
      <c r="R21" s="178"/>
      <c r="S21" s="178"/>
      <c r="T21" s="178"/>
      <c r="U21" s="178"/>
      <c r="V21" s="178"/>
      <c r="W21" s="178"/>
      <c r="X21" s="178"/>
      <c r="Y21" s="178"/>
      <c r="Z21" s="178"/>
      <c r="AA21" s="178">
        <v>265000</v>
      </c>
      <c r="AB21" s="181">
        <f t="shared" si="0"/>
        <v>265000</v>
      </c>
      <c r="AC21" s="177"/>
      <c r="AD21" s="177"/>
      <c r="AE21" s="177"/>
      <c r="AF21" s="177"/>
      <c r="AG21" s="159"/>
      <c r="AH21" s="156"/>
    </row>
    <row r="22" spans="1:34" ht="18" hidden="1">
      <c r="A22" s="172"/>
      <c r="B22" s="166"/>
      <c r="C22" s="171"/>
      <c r="D22" s="165"/>
      <c r="E22" s="165"/>
      <c r="F22" s="165"/>
      <c r="G22" s="173"/>
      <c r="H22" s="170"/>
      <c r="I22" s="170"/>
      <c r="J22" s="170"/>
      <c r="K22" s="170"/>
      <c r="L22" s="170"/>
      <c r="M22" s="170"/>
      <c r="N22" s="170"/>
      <c r="O22" s="170"/>
      <c r="P22" s="170"/>
      <c r="Q22" s="170"/>
      <c r="R22" s="170"/>
      <c r="S22" s="170"/>
      <c r="T22" s="170"/>
      <c r="U22" s="170"/>
      <c r="V22" s="170"/>
      <c r="W22" s="170"/>
      <c r="X22" s="170"/>
      <c r="Y22" s="170"/>
      <c r="Z22" s="170"/>
      <c r="AA22" s="170"/>
      <c r="AB22" s="181">
        <f t="shared" si="0"/>
        <v>0</v>
      </c>
      <c r="AC22" s="159"/>
      <c r="AD22" s="159"/>
      <c r="AE22" s="159"/>
      <c r="AF22" s="159"/>
      <c r="AG22" s="159"/>
      <c r="AH22" s="156"/>
    </row>
    <row r="23" spans="1:34" ht="18" hidden="1">
      <c r="A23" s="172"/>
      <c r="B23" s="166"/>
      <c r="C23" s="171"/>
      <c r="D23" s="165"/>
      <c r="E23" s="165"/>
      <c r="F23" s="165"/>
      <c r="G23" s="173"/>
      <c r="H23" s="170"/>
      <c r="I23" s="170"/>
      <c r="J23" s="170"/>
      <c r="K23" s="170"/>
      <c r="L23" s="170"/>
      <c r="M23" s="170"/>
      <c r="N23" s="170"/>
      <c r="O23" s="170"/>
      <c r="P23" s="170"/>
      <c r="Q23" s="170"/>
      <c r="R23" s="170"/>
      <c r="S23" s="170"/>
      <c r="T23" s="170"/>
      <c r="U23" s="170"/>
      <c r="V23" s="170"/>
      <c r="W23" s="170"/>
      <c r="X23" s="170"/>
      <c r="Y23" s="170"/>
      <c r="Z23" s="170"/>
      <c r="AA23" s="170"/>
      <c r="AB23" s="181">
        <f t="shared" si="0"/>
        <v>0</v>
      </c>
      <c r="AC23" s="159"/>
      <c r="AD23" s="159"/>
      <c r="AE23" s="159"/>
      <c r="AF23" s="159"/>
      <c r="AG23" s="159"/>
      <c r="AH23" s="156"/>
    </row>
    <row r="24" spans="1:34" ht="20.25" customHeight="1" hidden="1">
      <c r="A24" s="172"/>
      <c r="B24" s="166"/>
      <c r="C24" s="171"/>
      <c r="D24" s="165"/>
      <c r="E24" s="165"/>
      <c r="F24" s="165"/>
      <c r="G24" s="173"/>
      <c r="H24" s="170"/>
      <c r="I24" s="170"/>
      <c r="J24" s="170"/>
      <c r="K24" s="170"/>
      <c r="L24" s="170"/>
      <c r="M24" s="170"/>
      <c r="N24" s="170"/>
      <c r="O24" s="170"/>
      <c r="P24" s="170"/>
      <c r="Q24" s="170"/>
      <c r="R24" s="170"/>
      <c r="S24" s="170"/>
      <c r="T24" s="170"/>
      <c r="U24" s="170"/>
      <c r="V24" s="170"/>
      <c r="W24" s="170"/>
      <c r="X24" s="170"/>
      <c r="Y24" s="170"/>
      <c r="Z24" s="170"/>
      <c r="AA24" s="170"/>
      <c r="AB24" s="181">
        <f t="shared" si="0"/>
        <v>0</v>
      </c>
      <c r="AC24" s="159"/>
      <c r="AD24" s="159"/>
      <c r="AE24" s="159"/>
      <c r="AF24" s="159"/>
      <c r="AG24" s="159"/>
      <c r="AH24" s="156"/>
    </row>
    <row r="25" spans="1:34" ht="20.25" customHeight="1" hidden="1">
      <c r="A25" s="172"/>
      <c r="B25" s="166"/>
      <c r="C25" s="171"/>
      <c r="D25" s="165"/>
      <c r="E25" s="176"/>
      <c r="F25" s="176"/>
      <c r="G25" s="173"/>
      <c r="H25" s="170"/>
      <c r="I25" s="170"/>
      <c r="J25" s="170"/>
      <c r="K25" s="170"/>
      <c r="L25" s="170"/>
      <c r="M25" s="170"/>
      <c r="N25" s="170"/>
      <c r="O25" s="170"/>
      <c r="P25" s="170"/>
      <c r="Q25" s="170"/>
      <c r="R25" s="170"/>
      <c r="S25" s="170"/>
      <c r="T25" s="170"/>
      <c r="U25" s="170"/>
      <c r="V25" s="170"/>
      <c r="W25" s="170"/>
      <c r="X25" s="170"/>
      <c r="Y25" s="170"/>
      <c r="Z25" s="170"/>
      <c r="AA25" s="170"/>
      <c r="AB25" s="181">
        <f t="shared" si="0"/>
        <v>0</v>
      </c>
      <c r="AC25" s="159"/>
      <c r="AD25" s="159"/>
      <c r="AE25" s="159"/>
      <c r="AF25" s="159"/>
      <c r="AG25" s="159"/>
      <c r="AH25" s="156"/>
    </row>
    <row r="26" spans="1:34" ht="18" hidden="1">
      <c r="A26" s="175" t="s">
        <v>387</v>
      </c>
      <c r="B26" s="166"/>
      <c r="C26" s="171"/>
      <c r="D26" s="165"/>
      <c r="E26" s="165"/>
      <c r="F26" s="165"/>
      <c r="G26" s="166"/>
      <c r="H26" s="170"/>
      <c r="I26" s="170"/>
      <c r="J26" s="170"/>
      <c r="K26" s="170"/>
      <c r="L26" s="170"/>
      <c r="M26" s="170"/>
      <c r="N26" s="170"/>
      <c r="O26" s="170"/>
      <c r="P26" s="170"/>
      <c r="Q26" s="170"/>
      <c r="R26" s="170"/>
      <c r="S26" s="170"/>
      <c r="T26" s="170"/>
      <c r="U26" s="170"/>
      <c r="V26" s="170"/>
      <c r="W26" s="170"/>
      <c r="X26" s="170"/>
      <c r="Y26" s="170"/>
      <c r="Z26" s="170"/>
      <c r="AA26" s="170"/>
      <c r="AB26" s="181">
        <f t="shared" si="0"/>
        <v>0</v>
      </c>
      <c r="AC26" s="159"/>
      <c r="AD26" s="159"/>
      <c r="AE26" s="159"/>
      <c r="AF26" s="159"/>
      <c r="AG26" s="159"/>
      <c r="AH26" s="156"/>
    </row>
    <row r="27" spans="1:34" ht="18" hidden="1">
      <c r="A27" s="175" t="s">
        <v>386</v>
      </c>
      <c r="B27" s="166"/>
      <c r="C27" s="171"/>
      <c r="D27" s="165"/>
      <c r="E27" s="165"/>
      <c r="F27" s="165"/>
      <c r="G27" s="166"/>
      <c r="H27" s="170"/>
      <c r="I27" s="170"/>
      <c r="J27" s="170"/>
      <c r="K27" s="170"/>
      <c r="L27" s="170"/>
      <c r="M27" s="170"/>
      <c r="N27" s="170"/>
      <c r="O27" s="170"/>
      <c r="P27" s="170"/>
      <c r="Q27" s="170"/>
      <c r="R27" s="170"/>
      <c r="S27" s="170"/>
      <c r="T27" s="170"/>
      <c r="U27" s="170"/>
      <c r="V27" s="170"/>
      <c r="W27" s="170"/>
      <c r="X27" s="170"/>
      <c r="Y27" s="170"/>
      <c r="Z27" s="170"/>
      <c r="AA27" s="170"/>
      <c r="AB27" s="181">
        <f t="shared" si="0"/>
        <v>0</v>
      </c>
      <c r="AC27" s="159"/>
      <c r="AD27" s="159"/>
      <c r="AE27" s="159"/>
      <c r="AF27" s="159"/>
      <c r="AG27" s="159"/>
      <c r="AH27" s="156"/>
    </row>
    <row r="28" spans="1:34" ht="18">
      <c r="A28" s="180" t="s">
        <v>388</v>
      </c>
      <c r="B28" s="164"/>
      <c r="C28" s="174"/>
      <c r="D28" s="164"/>
      <c r="E28" s="164"/>
      <c r="F28" s="164"/>
      <c r="G28" s="163">
        <f>G13+G21+G22+G23+G24+G25</f>
        <v>0</v>
      </c>
      <c r="H28" s="166"/>
      <c r="I28" s="166"/>
      <c r="J28" s="166"/>
      <c r="K28" s="166"/>
      <c r="L28" s="166"/>
      <c r="M28" s="166"/>
      <c r="N28" s="166"/>
      <c r="O28" s="166"/>
      <c r="P28" s="166"/>
      <c r="Q28" s="166"/>
      <c r="R28" s="166"/>
      <c r="S28" s="166">
        <v>140000</v>
      </c>
      <c r="T28" s="166"/>
      <c r="U28" s="166"/>
      <c r="V28" s="166"/>
      <c r="W28" s="166"/>
      <c r="X28" s="166"/>
      <c r="Y28" s="166"/>
      <c r="Z28" s="166"/>
      <c r="AA28" s="166"/>
      <c r="AB28" s="181">
        <f t="shared" si="0"/>
        <v>140000</v>
      </c>
      <c r="AC28" s="168"/>
      <c r="AD28" s="168"/>
      <c r="AE28" s="168"/>
      <c r="AF28" s="168"/>
      <c r="AG28" s="168"/>
      <c r="AH28" s="156"/>
    </row>
    <row r="29" spans="1:34" ht="20.25" customHeight="1">
      <c r="A29" s="212" t="s">
        <v>441</v>
      </c>
      <c r="B29" s="166"/>
      <c r="C29" s="171"/>
      <c r="D29" s="165"/>
      <c r="E29" s="165"/>
      <c r="F29" s="165"/>
      <c r="G29" s="173"/>
      <c r="H29" s="170"/>
      <c r="I29" s="170"/>
      <c r="J29" s="170"/>
      <c r="K29" s="170"/>
      <c r="L29" s="170"/>
      <c r="M29" s="166">
        <v>150000</v>
      </c>
      <c r="N29" s="166">
        <v>69000</v>
      </c>
      <c r="O29" s="170"/>
      <c r="P29" s="170"/>
      <c r="Q29" s="170"/>
      <c r="R29" s="170"/>
      <c r="S29" s="170"/>
      <c r="T29" s="170"/>
      <c r="U29" s="170"/>
      <c r="V29" s="170"/>
      <c r="W29" s="170"/>
      <c r="X29" s="170"/>
      <c r="Y29" s="170"/>
      <c r="Z29" s="170"/>
      <c r="AA29" s="170"/>
      <c r="AB29" s="181">
        <f t="shared" si="0"/>
        <v>219000</v>
      </c>
      <c r="AC29" s="159"/>
      <c r="AD29" s="159"/>
      <c r="AE29" s="159"/>
      <c r="AF29" s="159"/>
      <c r="AG29" s="159"/>
      <c r="AH29" s="156"/>
    </row>
    <row r="30" spans="1:34" ht="18" thickBot="1">
      <c r="A30" s="213" t="s">
        <v>385</v>
      </c>
      <c r="B30" s="214"/>
      <c r="C30" s="215"/>
      <c r="D30" s="216"/>
      <c r="E30" s="216"/>
      <c r="F30" s="216"/>
      <c r="G30" s="217"/>
      <c r="H30" s="218"/>
      <c r="I30" s="218"/>
      <c r="J30" s="218"/>
      <c r="K30" s="218"/>
      <c r="L30" s="218"/>
      <c r="M30" s="218"/>
      <c r="N30" s="218"/>
      <c r="O30" s="218"/>
      <c r="P30" s="218"/>
      <c r="Q30" s="218"/>
      <c r="R30" s="218"/>
      <c r="S30" s="218"/>
      <c r="T30" s="218"/>
      <c r="U30" s="218"/>
      <c r="V30" s="218"/>
      <c r="W30" s="218"/>
      <c r="X30" s="218"/>
      <c r="Y30" s="218"/>
      <c r="Z30" s="214">
        <v>650000</v>
      </c>
      <c r="AA30" s="218"/>
      <c r="AB30" s="219">
        <f t="shared" si="0"/>
        <v>650000</v>
      </c>
      <c r="AC30" s="159"/>
      <c r="AD30" s="159"/>
      <c r="AE30" s="159"/>
      <c r="AF30" s="159"/>
      <c r="AG30" s="159"/>
      <c r="AH30" s="156"/>
    </row>
    <row r="31" spans="1:34" ht="18" thickBot="1">
      <c r="A31" s="224" t="s">
        <v>440</v>
      </c>
      <c r="B31" s="225">
        <v>0</v>
      </c>
      <c r="C31" s="226"/>
      <c r="D31" s="225">
        <v>0</v>
      </c>
      <c r="E31" s="225">
        <v>0</v>
      </c>
      <c r="F31" s="225"/>
      <c r="G31" s="227">
        <f>G30+G29</f>
        <v>0</v>
      </c>
      <c r="H31" s="228"/>
      <c r="I31" s="228"/>
      <c r="J31" s="228">
        <f>J13+J14+J15+J16+J17+J18+J19+J20+J21+J28+J29+J30</f>
        <v>0</v>
      </c>
      <c r="K31" s="228">
        <f aca="true" t="shared" si="1" ref="K31:AA31">K13+K14+K15+K16+K17+K18+K19+K20+K21+K28+K29+K30</f>
        <v>0</v>
      </c>
      <c r="L31" s="228">
        <f t="shared" si="1"/>
        <v>200000</v>
      </c>
      <c r="M31" s="228">
        <f t="shared" si="1"/>
        <v>150000</v>
      </c>
      <c r="N31" s="228">
        <f t="shared" si="1"/>
        <v>69000</v>
      </c>
      <c r="O31" s="228">
        <f t="shared" si="1"/>
        <v>60000</v>
      </c>
      <c r="P31" s="228">
        <f t="shared" si="1"/>
        <v>50000</v>
      </c>
      <c r="Q31" s="228">
        <f t="shared" si="1"/>
        <v>300000</v>
      </c>
      <c r="R31" s="228">
        <f t="shared" si="1"/>
        <v>150000</v>
      </c>
      <c r="S31" s="228">
        <f t="shared" si="1"/>
        <v>140000</v>
      </c>
      <c r="T31" s="228">
        <f t="shared" si="1"/>
        <v>0</v>
      </c>
      <c r="U31" s="228">
        <f t="shared" si="1"/>
        <v>78960</v>
      </c>
      <c r="V31" s="228">
        <f t="shared" si="1"/>
        <v>182450</v>
      </c>
      <c r="W31" s="228">
        <f t="shared" si="1"/>
        <v>89000</v>
      </c>
      <c r="X31" s="228">
        <f t="shared" si="1"/>
        <v>100000</v>
      </c>
      <c r="Y31" s="228">
        <f t="shared" si="1"/>
        <v>100000</v>
      </c>
      <c r="Z31" s="228">
        <f t="shared" si="1"/>
        <v>650000</v>
      </c>
      <c r="AA31" s="228">
        <f t="shared" si="1"/>
        <v>265000</v>
      </c>
      <c r="AB31" s="229">
        <f>AB13+AB14+AB15+AB16+AB17+AB18+AB19+AB20+AB21+AB28+AB29+AB30</f>
        <v>2584410</v>
      </c>
      <c r="AC31" s="168"/>
      <c r="AD31" s="168"/>
      <c r="AE31" s="168"/>
      <c r="AF31" s="168"/>
      <c r="AG31" s="168"/>
      <c r="AH31" s="156"/>
    </row>
    <row r="32" spans="1:34" ht="18">
      <c r="A32" s="220" t="s">
        <v>407</v>
      </c>
      <c r="B32" s="221"/>
      <c r="C32" s="200"/>
      <c r="D32" s="221"/>
      <c r="E32" s="221"/>
      <c r="F32" s="221"/>
      <c r="G32" s="222"/>
      <c r="H32" s="223">
        <v>2010100</v>
      </c>
      <c r="I32" s="223">
        <f>H32</f>
        <v>2010100</v>
      </c>
      <c r="J32" s="223"/>
      <c r="K32" s="223"/>
      <c r="L32" s="223"/>
      <c r="M32" s="223"/>
      <c r="N32" s="223"/>
      <c r="O32" s="223"/>
      <c r="P32" s="223"/>
      <c r="Q32" s="223"/>
      <c r="R32" s="223"/>
      <c r="S32" s="223"/>
      <c r="T32" s="223"/>
      <c r="U32" s="223"/>
      <c r="V32" s="223"/>
      <c r="W32" s="223"/>
      <c r="X32" s="223"/>
      <c r="Y32" s="223"/>
      <c r="Z32" s="223"/>
      <c r="AA32" s="223"/>
      <c r="AB32" s="222">
        <f>J32+K32+L32+M32+N32+O32+P32+Q32+R32+S32+T32+U32+V32+W32+X32+Y32+Z32+AA32</f>
        <v>0</v>
      </c>
      <c r="AC32" s="168"/>
      <c r="AD32" s="168"/>
      <c r="AE32" s="168"/>
      <c r="AF32" s="168"/>
      <c r="AG32" s="168"/>
      <c r="AH32" s="156"/>
    </row>
    <row r="33" spans="1:34" ht="18">
      <c r="A33" s="167" t="s">
        <v>384</v>
      </c>
      <c r="B33" s="164"/>
      <c r="C33" s="169"/>
      <c r="D33" s="164"/>
      <c r="E33" s="164"/>
      <c r="F33" s="48"/>
      <c r="G33" s="163"/>
      <c r="H33" s="48"/>
      <c r="I33" s="48"/>
      <c r="J33" s="48"/>
      <c r="K33" s="48">
        <v>950000</v>
      </c>
      <c r="L33" s="48"/>
      <c r="M33" s="48"/>
      <c r="N33" s="48"/>
      <c r="O33" s="48"/>
      <c r="P33" s="48"/>
      <c r="Q33" s="48"/>
      <c r="R33" s="48"/>
      <c r="S33" s="48"/>
      <c r="T33" s="48">
        <v>450000</v>
      </c>
      <c r="U33" s="48"/>
      <c r="V33" s="48"/>
      <c r="W33" s="48"/>
      <c r="X33" s="48"/>
      <c r="Y33" s="48"/>
      <c r="Z33" s="48"/>
      <c r="AA33" s="48"/>
      <c r="AB33" s="163">
        <f>J33+K33+L33+M33+N33+O33+P33+Q33+R33+S33+T33+U33+V33+W33+Y33+Z33+AA33</f>
        <v>1400000</v>
      </c>
      <c r="AC33" s="168"/>
      <c r="AD33" s="168"/>
      <c r="AE33" s="168"/>
      <c r="AF33" s="168"/>
      <c r="AG33" s="168"/>
      <c r="AH33" s="156"/>
    </row>
    <row r="34" spans="1:34" ht="18" thickBot="1">
      <c r="A34" s="241" t="s">
        <v>383</v>
      </c>
      <c r="B34" s="214"/>
      <c r="C34" s="216"/>
      <c r="D34" s="214"/>
      <c r="E34" s="214"/>
      <c r="F34" s="214"/>
      <c r="G34" s="214"/>
      <c r="H34" s="242"/>
      <c r="I34" s="242"/>
      <c r="J34" s="242">
        <v>1000000</v>
      </c>
      <c r="K34" s="242"/>
      <c r="L34" s="242"/>
      <c r="M34" s="242"/>
      <c r="N34" s="242"/>
      <c r="O34" s="242"/>
      <c r="P34" s="242"/>
      <c r="Q34" s="242"/>
      <c r="R34" s="242"/>
      <c r="S34" s="242"/>
      <c r="T34" s="242"/>
      <c r="U34" s="242"/>
      <c r="V34" s="242"/>
      <c r="W34" s="242"/>
      <c r="X34" s="242"/>
      <c r="Y34" s="242"/>
      <c r="Z34" s="242"/>
      <c r="AA34" s="242"/>
      <c r="AB34" s="243">
        <f>J34+K34+L34+M34+N34+O34+P34+Q34+R34+S34+T34+U34+V34+W34+X34+Y34+Z34+AA34</f>
        <v>1000000</v>
      </c>
      <c r="AC34" s="159"/>
      <c r="AD34" s="159"/>
      <c r="AE34" s="159"/>
      <c r="AF34" s="159"/>
      <c r="AG34" s="159"/>
      <c r="AH34" s="156"/>
    </row>
    <row r="35" spans="1:34" ht="18" thickBot="1">
      <c r="A35" s="244" t="s">
        <v>5</v>
      </c>
      <c r="B35" s="225">
        <v>0</v>
      </c>
      <c r="C35" s="245"/>
      <c r="D35" s="225">
        <v>0</v>
      </c>
      <c r="E35" s="225">
        <v>0</v>
      </c>
      <c r="F35" s="227">
        <f>F28+F31+F33+F34</f>
        <v>0</v>
      </c>
      <c r="G35" s="227">
        <f>G28+G31+G33+G34</f>
        <v>0</v>
      </c>
      <c r="H35" s="227">
        <f>H32+H33+H34</f>
        <v>2010100</v>
      </c>
      <c r="I35" s="227">
        <f>I32+I33+I34</f>
        <v>2010100</v>
      </c>
      <c r="J35" s="227">
        <f>J31+J32+J33+J34</f>
        <v>1000000</v>
      </c>
      <c r="K35" s="227">
        <f aca="true" t="shared" si="2" ref="K35:AA35">K31+K32+K33+K34</f>
        <v>950000</v>
      </c>
      <c r="L35" s="227">
        <f t="shared" si="2"/>
        <v>200000</v>
      </c>
      <c r="M35" s="227">
        <f t="shared" si="2"/>
        <v>150000</v>
      </c>
      <c r="N35" s="227">
        <f t="shared" si="2"/>
        <v>69000</v>
      </c>
      <c r="O35" s="227">
        <f t="shared" si="2"/>
        <v>60000</v>
      </c>
      <c r="P35" s="227">
        <f t="shared" si="2"/>
        <v>50000</v>
      </c>
      <c r="Q35" s="227">
        <f t="shared" si="2"/>
        <v>300000</v>
      </c>
      <c r="R35" s="227">
        <f t="shared" si="2"/>
        <v>150000</v>
      </c>
      <c r="S35" s="227">
        <f t="shared" si="2"/>
        <v>140000</v>
      </c>
      <c r="T35" s="227">
        <f t="shared" si="2"/>
        <v>450000</v>
      </c>
      <c r="U35" s="227">
        <f t="shared" si="2"/>
        <v>78960</v>
      </c>
      <c r="V35" s="227">
        <f t="shared" si="2"/>
        <v>182450</v>
      </c>
      <c r="W35" s="227">
        <f t="shared" si="2"/>
        <v>89000</v>
      </c>
      <c r="X35" s="227">
        <f t="shared" si="2"/>
        <v>100000</v>
      </c>
      <c r="Y35" s="227">
        <f t="shared" si="2"/>
        <v>100000</v>
      </c>
      <c r="Z35" s="227">
        <f t="shared" si="2"/>
        <v>650000</v>
      </c>
      <c r="AA35" s="227">
        <f t="shared" si="2"/>
        <v>265000</v>
      </c>
      <c r="AB35" s="229">
        <f>AB31+AB33+AB34</f>
        <v>4984410</v>
      </c>
      <c r="AC35" s="162"/>
      <c r="AD35" s="162"/>
      <c r="AE35" s="162"/>
      <c r="AF35" s="162"/>
      <c r="AG35" s="159"/>
      <c r="AH35" s="156"/>
    </row>
    <row r="36" spans="1:34" ht="2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0"/>
      <c r="AC36" s="159"/>
      <c r="AD36" s="159"/>
      <c r="AE36" s="159"/>
      <c r="AF36" s="159"/>
      <c r="AG36" s="159"/>
      <c r="AH36" s="156"/>
    </row>
    <row r="37" spans="1:34" ht="18">
      <c r="A37" s="886"/>
      <c r="B37" s="886"/>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159"/>
      <c r="AH37" s="156"/>
    </row>
    <row r="38" spans="1:34" ht="18">
      <c r="A38" s="886"/>
      <c r="B38" s="886"/>
      <c r="C38" s="886"/>
      <c r="D38" s="886"/>
      <c r="E38" s="886"/>
      <c r="F38" s="886"/>
      <c r="G38" s="886"/>
      <c r="H38" s="886"/>
      <c r="I38" s="158"/>
      <c r="J38" s="158"/>
      <c r="K38" s="158"/>
      <c r="L38" s="158"/>
      <c r="M38" s="158"/>
      <c r="N38" s="158"/>
      <c r="O38" s="158"/>
      <c r="P38" s="158"/>
      <c r="Q38" s="158"/>
      <c r="R38" s="158"/>
      <c r="S38" s="158"/>
      <c r="T38" s="158"/>
      <c r="U38" s="158"/>
      <c r="V38" s="158"/>
      <c r="W38" s="158"/>
      <c r="X38" s="158"/>
      <c r="Y38" s="158"/>
      <c r="Z38" s="158"/>
      <c r="AA38" s="158"/>
      <c r="AB38" s="157"/>
      <c r="AC38" s="156"/>
      <c r="AD38" s="156"/>
      <c r="AE38" s="156"/>
      <c r="AF38" s="156"/>
      <c r="AG38" s="156"/>
      <c r="AH38" s="156"/>
    </row>
    <row r="39" spans="1:34" ht="12.7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6"/>
      <c r="AD39" s="156"/>
      <c r="AE39" s="156"/>
      <c r="AF39" s="156"/>
      <c r="AG39" s="156"/>
      <c r="AH39" s="156"/>
    </row>
    <row r="40" spans="1:34" ht="12.75">
      <c r="A40" s="887"/>
      <c r="B40" s="887"/>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156"/>
      <c r="AF40" s="156"/>
      <c r="AG40" s="156"/>
      <c r="AH40" s="156"/>
    </row>
    <row r="41" spans="1:34" ht="12.75">
      <c r="A41" s="887"/>
      <c r="B41" s="887"/>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156"/>
      <c r="AF41" s="156"/>
      <c r="AG41" s="156"/>
      <c r="AH41" s="156"/>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48"/>
  <sheetViews>
    <sheetView view="pageBreakPreview" zoomScale="75" zoomScaleSheetLayoutView="75" zoomScalePageLayoutView="0" workbookViewId="0" topLeftCell="A1">
      <selection activeCell="D11" sqref="D11"/>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1"/>
      <c r="D1" s="923" t="s">
        <v>1104</v>
      </c>
      <c r="E1" s="923"/>
      <c r="F1" s="923"/>
      <c r="G1" s="808"/>
      <c r="H1" s="809"/>
      <c r="I1" s="293"/>
      <c r="J1" s="293"/>
      <c r="K1" s="293"/>
      <c r="L1" s="293"/>
      <c r="M1" s="293"/>
      <c r="N1" s="293"/>
      <c r="O1" s="293"/>
      <c r="P1" s="293"/>
      <c r="Q1" s="293"/>
      <c r="R1" s="293"/>
      <c r="S1" s="293"/>
      <c r="T1" s="293"/>
    </row>
    <row r="2" spans="1:24" ht="18.75" customHeight="1">
      <c r="A2" s="161"/>
      <c r="B2" s="161"/>
      <c r="C2" s="127"/>
      <c r="D2" s="923"/>
      <c r="E2" s="923"/>
      <c r="F2" s="923"/>
      <c r="G2" s="809"/>
      <c r="H2" s="809"/>
      <c r="I2" s="916"/>
      <c r="J2" s="916"/>
      <c r="K2" s="916"/>
      <c r="L2" s="916"/>
      <c r="M2" s="916"/>
      <c r="N2" s="916"/>
      <c r="O2" s="916"/>
      <c r="P2" s="916"/>
      <c r="Q2" s="916"/>
      <c r="R2" s="916"/>
      <c r="S2" s="916"/>
      <c r="T2" s="156"/>
      <c r="U2" s="156"/>
      <c r="V2" s="156"/>
      <c r="W2" s="156"/>
      <c r="X2" s="156"/>
    </row>
    <row r="3" spans="1:24" ht="45.75" customHeight="1">
      <c r="A3" s="933" t="s">
        <v>1013</v>
      </c>
      <c r="B3" s="933"/>
      <c r="C3" s="829"/>
      <c r="D3" s="829"/>
      <c r="E3" s="342"/>
      <c r="F3" s="342"/>
      <c r="G3" s="342"/>
      <c r="H3" s="342"/>
      <c r="I3" s="342"/>
      <c r="J3" s="342"/>
      <c r="K3" s="342"/>
      <c r="L3" s="342"/>
      <c r="M3" s="342"/>
      <c r="N3" s="342"/>
      <c r="O3" s="342"/>
      <c r="P3" s="342"/>
      <c r="Q3" s="342"/>
      <c r="R3" s="342"/>
      <c r="S3" s="342"/>
      <c r="T3" s="342"/>
      <c r="U3" s="342"/>
      <c r="V3" s="342"/>
      <c r="W3" s="204"/>
      <c r="X3" s="204"/>
    </row>
    <row r="4" spans="1:24" ht="42.75" customHeight="1">
      <c r="A4" s="289">
        <v>13557000000</v>
      </c>
      <c r="B4" s="794"/>
      <c r="C4" s="284"/>
      <c r="D4" s="284"/>
      <c r="E4" s="284"/>
      <c r="F4" s="284"/>
      <c r="G4" s="284"/>
      <c r="H4" s="284"/>
      <c r="I4" s="284"/>
      <c r="J4" s="284"/>
      <c r="K4" s="284"/>
      <c r="L4" s="284"/>
      <c r="M4" s="284"/>
      <c r="N4" s="284"/>
      <c r="O4" s="284"/>
      <c r="P4" s="284"/>
      <c r="Q4" s="284"/>
      <c r="R4" s="284"/>
      <c r="S4" s="284"/>
      <c r="T4" s="284"/>
      <c r="U4" s="284"/>
      <c r="V4" s="284"/>
      <c r="W4" s="204"/>
      <c r="X4" s="204"/>
    </row>
    <row r="5" spans="1:24" ht="18" customHeight="1">
      <c r="A5" s="290" t="s">
        <v>497</v>
      </c>
      <c r="B5" s="290"/>
      <c r="C5" s="282"/>
      <c r="D5" s="282"/>
      <c r="E5" s="282"/>
      <c r="F5" s="282"/>
      <c r="G5" s="282"/>
      <c r="H5" s="282"/>
      <c r="I5" s="282"/>
      <c r="J5" s="282"/>
      <c r="K5" s="282"/>
      <c r="L5" s="282"/>
      <c r="M5" s="282"/>
      <c r="N5" s="282"/>
      <c r="O5" s="282"/>
      <c r="P5" s="282"/>
      <c r="Q5" s="282"/>
      <c r="R5" s="282"/>
      <c r="S5" s="282"/>
      <c r="T5" s="282"/>
      <c r="U5" s="282"/>
      <c r="V5" s="282"/>
      <c r="W5" s="203"/>
      <c r="X5" s="203"/>
    </row>
    <row r="6" spans="1:24" ht="17.25">
      <c r="A6" s="312"/>
      <c r="B6" s="312"/>
      <c r="C6" s="937" t="s">
        <v>661</v>
      </c>
      <c r="D6" s="881"/>
      <c r="E6" s="312"/>
      <c r="F6" s="312"/>
      <c r="G6" s="312"/>
      <c r="H6" s="312"/>
      <c r="I6" s="312"/>
      <c r="J6" s="312"/>
      <c r="K6" s="312"/>
      <c r="L6" s="312"/>
      <c r="M6" s="312"/>
      <c r="N6" s="312"/>
      <c r="O6" s="312"/>
      <c r="P6" s="312"/>
      <c r="Q6" s="312"/>
      <c r="R6" s="312"/>
      <c r="S6" s="159"/>
      <c r="T6" s="159"/>
      <c r="U6" s="159"/>
      <c r="V6" s="159"/>
      <c r="W6" s="159"/>
      <c r="X6" s="156"/>
    </row>
    <row r="7" spans="1:24" ht="18">
      <c r="A7" s="313"/>
      <c r="B7" s="313"/>
      <c r="C7" s="314"/>
      <c r="D7" s="314" t="s">
        <v>662</v>
      </c>
      <c r="E7" s="314"/>
      <c r="F7" s="314"/>
      <c r="G7" s="306"/>
      <c r="H7" s="294"/>
      <c r="I7" s="294"/>
      <c r="J7" s="294"/>
      <c r="K7" s="294"/>
      <c r="L7" s="294"/>
      <c r="M7" s="294"/>
      <c r="N7" s="294"/>
      <c r="O7" s="294"/>
      <c r="P7" s="294"/>
      <c r="Q7" s="294"/>
      <c r="R7" s="294"/>
      <c r="S7" s="197"/>
      <c r="T7" s="197"/>
      <c r="U7" s="197"/>
      <c r="V7" s="197"/>
      <c r="W7" s="159"/>
      <c r="X7" s="156"/>
    </row>
    <row r="8" spans="1:24" ht="54.75" customHeight="1">
      <c r="A8" s="343" t="s">
        <v>532</v>
      </c>
      <c r="B8" s="948" t="s">
        <v>533</v>
      </c>
      <c r="C8" s="949"/>
      <c r="D8" s="345" t="s">
        <v>359</v>
      </c>
      <c r="E8" s="314"/>
      <c r="F8" s="314"/>
      <c r="G8" s="315"/>
      <c r="H8" s="311"/>
      <c r="I8" s="311"/>
      <c r="J8" s="311"/>
      <c r="K8" s="316"/>
      <c r="L8" s="316"/>
      <c r="M8" s="316"/>
      <c r="N8" s="316"/>
      <c r="O8" s="316"/>
      <c r="P8" s="316"/>
      <c r="Q8" s="316"/>
      <c r="R8" s="316"/>
      <c r="S8" s="197"/>
      <c r="T8" s="197"/>
      <c r="U8" s="197"/>
      <c r="V8" s="197"/>
      <c r="W8" s="159"/>
      <c r="X8" s="156"/>
    </row>
    <row r="9" spans="1:157" ht="18" customHeight="1">
      <c r="A9" s="335">
        <v>1</v>
      </c>
      <c r="B9" s="947">
        <v>2</v>
      </c>
      <c r="C9" s="931"/>
      <c r="D9" s="336">
        <v>3</v>
      </c>
      <c r="E9" s="317"/>
      <c r="F9" s="317"/>
      <c r="G9" s="318"/>
      <c r="H9" s="318"/>
      <c r="I9" s="319"/>
      <c r="J9" s="320"/>
      <c r="K9" s="321"/>
      <c r="L9" s="316"/>
      <c r="M9" s="322"/>
      <c r="N9" s="323"/>
      <c r="O9" s="323"/>
      <c r="P9" s="323"/>
      <c r="Q9" s="323"/>
      <c r="R9" s="311"/>
      <c r="S9" s="177"/>
      <c r="T9" s="177"/>
      <c r="U9" s="177"/>
      <c r="V9" s="897"/>
      <c r="W9" s="159"/>
      <c r="X9" s="156"/>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934" t="s">
        <v>660</v>
      </c>
      <c r="B10" s="935"/>
      <c r="C10" s="935"/>
      <c r="D10" s="936"/>
      <c r="E10" s="317"/>
      <c r="F10" s="317"/>
      <c r="G10" s="324"/>
      <c r="H10" s="324"/>
      <c r="I10" s="325"/>
      <c r="J10" s="326"/>
      <c r="K10" s="327"/>
      <c r="L10" s="328"/>
      <c r="M10" s="329"/>
      <c r="N10" s="325"/>
      <c r="O10" s="325"/>
      <c r="P10" s="325"/>
      <c r="Q10" s="330"/>
      <c r="R10" s="311"/>
      <c r="S10" s="177"/>
      <c r="T10" s="177"/>
      <c r="U10" s="177"/>
      <c r="V10" s="897"/>
      <c r="W10" s="159"/>
      <c r="X10" s="156"/>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6.25" customHeight="1">
      <c r="A11" s="504">
        <v>41051000</v>
      </c>
      <c r="B11" s="943" t="s">
        <v>1086</v>
      </c>
      <c r="C11" s="927"/>
      <c r="D11" s="505"/>
      <c r="E11" s="168"/>
      <c r="F11" s="168"/>
      <c r="G11" s="331"/>
      <c r="H11" s="331"/>
      <c r="I11" s="331"/>
      <c r="J11" s="331"/>
      <c r="K11" s="331"/>
      <c r="L11" s="331"/>
      <c r="M11" s="331"/>
      <c r="N11" s="331"/>
      <c r="O11" s="331"/>
      <c r="P11" s="331"/>
      <c r="Q11" s="331"/>
      <c r="R11" s="168"/>
      <c r="S11" s="177"/>
      <c r="T11" s="177"/>
      <c r="U11" s="177"/>
      <c r="V11" s="177"/>
      <c r="W11" s="159"/>
      <c r="X11" s="156"/>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c r="A12" s="340"/>
      <c r="B12" s="932" t="s">
        <v>384</v>
      </c>
      <c r="C12" s="931"/>
      <c r="D12" s="334"/>
      <c r="E12" s="168"/>
      <c r="F12" s="168"/>
      <c r="G12" s="168"/>
      <c r="H12" s="332"/>
      <c r="I12" s="168"/>
      <c r="J12" s="168"/>
      <c r="K12" s="168"/>
      <c r="L12" s="168"/>
      <c r="M12" s="168"/>
      <c r="N12" s="168"/>
      <c r="O12" s="168"/>
      <c r="P12" s="168"/>
      <c r="Q12" s="168"/>
      <c r="R12" s="307"/>
      <c r="S12" s="177"/>
      <c r="T12" s="177"/>
      <c r="U12" s="177"/>
      <c r="V12" s="177"/>
      <c r="W12" s="159"/>
      <c r="X12" s="156"/>
    </row>
    <row r="13" spans="1:24" ht="19.5" customHeight="1" hidden="1">
      <c r="A13" s="506"/>
      <c r="B13" s="942"/>
      <c r="C13" s="927"/>
      <c r="D13" s="505"/>
      <c r="E13" s="168"/>
      <c r="F13" s="168"/>
      <c r="G13" s="168"/>
      <c r="H13" s="332"/>
      <c r="I13" s="168"/>
      <c r="J13" s="168"/>
      <c r="K13" s="168"/>
      <c r="L13" s="168"/>
      <c r="M13" s="168"/>
      <c r="N13" s="168"/>
      <c r="O13" s="168"/>
      <c r="P13" s="168"/>
      <c r="Q13" s="168"/>
      <c r="R13" s="307"/>
      <c r="S13" s="177"/>
      <c r="T13" s="177"/>
      <c r="U13" s="177"/>
      <c r="V13" s="177"/>
      <c r="W13" s="159"/>
      <c r="X13" s="156"/>
    </row>
    <row r="14" spans="1:24" ht="19.5" customHeight="1" hidden="1">
      <c r="A14" s="340"/>
      <c r="B14" s="932"/>
      <c r="C14" s="931"/>
      <c r="D14" s="334"/>
      <c r="E14" s="168"/>
      <c r="F14" s="168"/>
      <c r="G14" s="168"/>
      <c r="H14" s="332"/>
      <c r="I14" s="168"/>
      <c r="J14" s="168"/>
      <c r="K14" s="168"/>
      <c r="L14" s="168"/>
      <c r="M14" s="168"/>
      <c r="N14" s="168"/>
      <c r="O14" s="168"/>
      <c r="P14" s="168"/>
      <c r="Q14" s="168"/>
      <c r="R14" s="307"/>
      <c r="S14" s="177"/>
      <c r="T14" s="177"/>
      <c r="U14" s="177"/>
      <c r="V14" s="177"/>
      <c r="W14" s="159"/>
      <c r="X14" s="156"/>
    </row>
    <row r="15" spans="1:24" ht="72" customHeight="1" hidden="1">
      <c r="A15" s="506"/>
      <c r="B15" s="944"/>
      <c r="C15" s="927"/>
      <c r="D15" s="505"/>
      <c r="E15" s="168"/>
      <c r="F15" s="168"/>
      <c r="G15" s="168"/>
      <c r="H15" s="332"/>
      <c r="I15" s="168"/>
      <c r="J15" s="168"/>
      <c r="K15" s="168"/>
      <c r="L15" s="168"/>
      <c r="M15" s="168"/>
      <c r="N15" s="168"/>
      <c r="O15" s="168"/>
      <c r="P15" s="168"/>
      <c r="Q15" s="168"/>
      <c r="R15" s="307"/>
      <c r="S15" s="177"/>
      <c r="T15" s="177"/>
      <c r="U15" s="177"/>
      <c r="V15" s="177"/>
      <c r="W15" s="159"/>
      <c r="X15" s="156"/>
    </row>
    <row r="16" spans="1:24" ht="19.5" customHeight="1" hidden="1">
      <c r="A16" s="341"/>
      <c r="B16" s="932"/>
      <c r="C16" s="931"/>
      <c r="D16" s="333"/>
      <c r="E16" s="168"/>
      <c r="F16" s="168"/>
      <c r="G16" s="168"/>
      <c r="H16" s="332"/>
      <c r="I16" s="168"/>
      <c r="J16" s="168"/>
      <c r="K16" s="168"/>
      <c r="L16" s="168"/>
      <c r="M16" s="168"/>
      <c r="N16" s="168"/>
      <c r="O16" s="168"/>
      <c r="P16" s="168"/>
      <c r="Q16" s="168"/>
      <c r="R16" s="307"/>
      <c r="S16" s="177"/>
      <c r="T16" s="177"/>
      <c r="U16" s="177"/>
      <c r="V16" s="177"/>
      <c r="W16" s="159"/>
      <c r="X16" s="156"/>
    </row>
    <row r="17" spans="1:24" ht="18.75" customHeight="1" hidden="1">
      <c r="A17" s="632"/>
      <c r="B17" s="928"/>
      <c r="C17" s="929"/>
      <c r="D17" s="624"/>
      <c r="E17" s="168"/>
      <c r="F17" s="168"/>
      <c r="G17" s="168"/>
      <c r="H17" s="332"/>
      <c r="I17" s="168"/>
      <c r="J17" s="168"/>
      <c r="K17" s="168"/>
      <c r="L17" s="168"/>
      <c r="M17" s="168"/>
      <c r="N17" s="168"/>
      <c r="O17" s="168"/>
      <c r="P17" s="168"/>
      <c r="Q17" s="168"/>
      <c r="R17" s="307"/>
      <c r="S17" s="177"/>
      <c r="T17" s="177"/>
      <c r="U17" s="177"/>
      <c r="V17" s="177"/>
      <c r="W17" s="159"/>
      <c r="X17" s="156"/>
    </row>
    <row r="18" spans="1:24" ht="19.5" customHeight="1">
      <c r="A18" s="338"/>
      <c r="B18" s="930"/>
      <c r="C18" s="931"/>
      <c r="D18" s="337"/>
      <c r="E18" s="168"/>
      <c r="F18" s="168"/>
      <c r="G18" s="168"/>
      <c r="H18" s="332"/>
      <c r="I18" s="168"/>
      <c r="J18" s="168"/>
      <c r="K18" s="168"/>
      <c r="L18" s="168"/>
      <c r="M18" s="168"/>
      <c r="N18" s="168"/>
      <c r="O18" s="168"/>
      <c r="P18" s="168"/>
      <c r="Q18" s="168"/>
      <c r="R18" s="307"/>
      <c r="S18" s="177"/>
      <c r="T18" s="177"/>
      <c r="U18" s="177"/>
      <c r="V18" s="177"/>
      <c r="W18" s="159"/>
      <c r="X18" s="156"/>
    </row>
    <row r="19" spans="1:24" ht="19.5" customHeight="1">
      <c r="A19" s="924" t="s">
        <v>663</v>
      </c>
      <c r="B19" s="925"/>
      <c r="C19" s="926"/>
      <c r="D19" s="927"/>
      <c r="E19" s="168"/>
      <c r="F19" s="168"/>
      <c r="G19" s="168"/>
      <c r="H19" s="332"/>
      <c r="I19" s="168"/>
      <c r="J19" s="168"/>
      <c r="K19" s="168"/>
      <c r="L19" s="168"/>
      <c r="M19" s="168"/>
      <c r="N19" s="168"/>
      <c r="O19" s="168"/>
      <c r="P19" s="168"/>
      <c r="Q19" s="168"/>
      <c r="R19" s="307"/>
      <c r="S19" s="177"/>
      <c r="T19" s="177"/>
      <c r="U19" s="177"/>
      <c r="V19" s="177"/>
      <c r="W19" s="159"/>
      <c r="X19" s="156"/>
    </row>
    <row r="20" spans="1:24" ht="19.5" customHeight="1">
      <c r="A20" s="339"/>
      <c r="B20" s="950"/>
      <c r="C20" s="931"/>
      <c r="D20" s="337"/>
      <c r="E20" s="168"/>
      <c r="F20" s="168"/>
      <c r="G20" s="168"/>
      <c r="H20" s="332"/>
      <c r="I20" s="305"/>
      <c r="J20" s="305"/>
      <c r="K20" s="168"/>
      <c r="L20" s="168"/>
      <c r="M20" s="168"/>
      <c r="N20" s="168"/>
      <c r="O20" s="168"/>
      <c r="P20" s="168"/>
      <c r="Q20" s="168"/>
      <c r="R20" s="307"/>
      <c r="S20" s="177"/>
      <c r="T20" s="177"/>
      <c r="U20" s="177"/>
      <c r="V20" s="177"/>
      <c r="W20" s="159"/>
      <c r="X20" s="156"/>
    </row>
    <row r="21" spans="1:24" ht="19.5" customHeight="1">
      <c r="A21" s="338"/>
      <c r="B21" s="930"/>
      <c r="C21" s="931"/>
      <c r="D21" s="337"/>
      <c r="E21" s="168"/>
      <c r="F21" s="168"/>
      <c r="G21" s="168"/>
      <c r="H21" s="332"/>
      <c r="I21" s="168"/>
      <c r="J21" s="168"/>
      <c r="K21" s="168"/>
      <c r="L21" s="168"/>
      <c r="M21" s="168"/>
      <c r="N21" s="168"/>
      <c r="O21" s="168"/>
      <c r="P21" s="168"/>
      <c r="Q21" s="168"/>
      <c r="R21" s="307"/>
      <c r="S21" s="177"/>
      <c r="T21" s="177"/>
      <c r="U21" s="177"/>
      <c r="V21" s="177"/>
      <c r="W21" s="159"/>
      <c r="X21" s="156"/>
    </row>
    <row r="22" spans="1:157" s="125" customFormat="1" ht="19.5" customHeight="1">
      <c r="A22" s="508" t="s">
        <v>664</v>
      </c>
      <c r="B22" s="951" t="s">
        <v>665</v>
      </c>
      <c r="C22" s="927"/>
      <c r="D22" s="505">
        <f>D11+D15+D17+D13</f>
        <v>0</v>
      </c>
      <c r="E22" s="168"/>
      <c r="F22" s="168"/>
      <c r="G22" s="168"/>
      <c r="H22" s="332"/>
      <c r="I22" s="168"/>
      <c r="J22" s="168"/>
      <c r="K22" s="168"/>
      <c r="L22" s="168"/>
      <c r="M22" s="168"/>
      <c r="N22" s="168"/>
      <c r="O22" s="168"/>
      <c r="P22" s="168"/>
      <c r="Q22" s="168"/>
      <c r="R22" s="307"/>
      <c r="S22" s="177"/>
      <c r="T22" s="177"/>
      <c r="U22" s="177"/>
      <c r="V22" s="177"/>
      <c r="W22" s="159"/>
      <c r="X22" s="156"/>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25" customFormat="1" ht="19.5" customHeight="1">
      <c r="A23" s="507" t="s">
        <v>664</v>
      </c>
      <c r="B23" s="950" t="s">
        <v>666</v>
      </c>
      <c r="C23" s="931"/>
      <c r="D23" s="505">
        <f>D11+D15+D17+D13</f>
        <v>0</v>
      </c>
      <c r="E23" s="168"/>
      <c r="F23" s="168"/>
      <c r="G23" s="168"/>
      <c r="H23" s="332"/>
      <c r="I23" s="168"/>
      <c r="J23" s="168"/>
      <c r="K23" s="168"/>
      <c r="L23" s="168"/>
      <c r="M23" s="168"/>
      <c r="N23" s="168"/>
      <c r="O23" s="168"/>
      <c r="P23" s="168"/>
      <c r="Q23" s="168"/>
      <c r="R23" s="307"/>
      <c r="S23" s="177"/>
      <c r="T23" s="177"/>
      <c r="U23" s="177"/>
      <c r="V23" s="177"/>
      <c r="W23" s="159"/>
      <c r="X23" s="156"/>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25" customFormat="1" ht="18">
      <c r="A24" s="507" t="s">
        <v>664</v>
      </c>
      <c r="B24" s="950" t="s">
        <v>667</v>
      </c>
      <c r="C24" s="931"/>
      <c r="D24" s="334"/>
      <c r="E24" s="306"/>
      <c r="F24" s="306"/>
      <c r="G24" s="306"/>
      <c r="H24" s="307"/>
      <c r="I24" s="307"/>
      <c r="J24" s="307"/>
      <c r="K24" s="307"/>
      <c r="L24" s="307"/>
      <c r="M24" s="307"/>
      <c r="N24" s="307"/>
      <c r="O24" s="307"/>
      <c r="P24" s="307"/>
      <c r="Q24" s="307"/>
      <c r="R24" s="307"/>
      <c r="S24" s="168"/>
      <c r="T24" s="168"/>
      <c r="U24" s="168"/>
      <c r="V24" s="168"/>
      <c r="W24" s="168"/>
      <c r="X24" s="156"/>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25" customFormat="1" ht="18">
      <c r="A25" s="340"/>
      <c r="B25" s="938"/>
      <c r="C25" s="931"/>
      <c r="D25" s="334"/>
      <c r="E25" s="306"/>
      <c r="F25" s="306"/>
      <c r="G25" s="306"/>
      <c r="H25" s="307"/>
      <c r="I25" s="168"/>
      <c r="J25" s="168"/>
      <c r="K25" s="168"/>
      <c r="L25" s="168"/>
      <c r="M25" s="168"/>
      <c r="N25" s="168"/>
      <c r="O25" s="168"/>
      <c r="P25" s="168"/>
      <c r="Q25" s="168"/>
      <c r="R25" s="307"/>
      <c r="S25" s="168"/>
      <c r="T25" s="168"/>
      <c r="U25" s="168"/>
      <c r="V25" s="168"/>
      <c r="W25" s="168"/>
      <c r="X25" s="156"/>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8">
      <c r="A26" s="340"/>
      <c r="B26" s="938"/>
      <c r="C26" s="931"/>
      <c r="D26" s="334"/>
      <c r="E26" s="306"/>
      <c r="F26" s="306"/>
      <c r="G26" s="308"/>
      <c r="H26" s="307"/>
      <c r="I26" s="308"/>
      <c r="J26" s="308"/>
      <c r="K26" s="308"/>
      <c r="L26" s="309"/>
      <c r="M26" s="308"/>
      <c r="N26" s="308"/>
      <c r="O26" s="309"/>
      <c r="P26" s="308"/>
      <c r="Q26" s="308"/>
      <c r="R26" s="307"/>
      <c r="S26" s="168"/>
      <c r="T26" s="168"/>
      <c r="U26" s="168"/>
      <c r="V26" s="168"/>
      <c r="W26" s="168"/>
      <c r="X26" s="15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3"/>
      <c r="B27" s="945"/>
      <c r="C27" s="927"/>
      <c r="D27" s="337"/>
      <c r="E27" s="168"/>
      <c r="F27" s="168"/>
      <c r="G27" s="168"/>
      <c r="H27" s="168"/>
      <c r="I27" s="310"/>
      <c r="J27" s="310"/>
      <c r="K27" s="310"/>
      <c r="L27" s="310"/>
      <c r="M27" s="310"/>
      <c r="N27" s="310"/>
      <c r="O27" s="310"/>
      <c r="P27" s="310"/>
      <c r="Q27" s="310"/>
      <c r="R27" s="307"/>
      <c r="S27" s="159"/>
      <c r="T27" s="159"/>
      <c r="U27" s="159"/>
      <c r="V27" s="159"/>
      <c r="W27" s="159"/>
      <c r="X27" s="156"/>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41"/>
      <c r="B28" s="946"/>
      <c r="C28" s="931"/>
      <c r="D28" s="333"/>
      <c r="E28" s="306"/>
      <c r="F28" s="306"/>
      <c r="G28" s="307"/>
      <c r="H28" s="307"/>
      <c r="I28" s="307"/>
      <c r="J28" s="307"/>
      <c r="K28" s="307"/>
      <c r="L28" s="307"/>
      <c r="M28" s="307"/>
      <c r="N28" s="307"/>
      <c r="O28" s="307"/>
      <c r="P28" s="307"/>
      <c r="Q28" s="307"/>
      <c r="R28" s="307"/>
      <c r="S28" s="162"/>
      <c r="T28" s="162"/>
      <c r="U28" s="162"/>
      <c r="V28" s="162"/>
      <c r="W28" s="159"/>
      <c r="X28" s="156"/>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7.25" customHeight="1" hidden="1">
      <c r="A29" s="790"/>
      <c r="B29" s="790"/>
      <c r="C29" s="282"/>
      <c r="D29" s="282"/>
      <c r="E29" s="294"/>
      <c r="F29" s="625"/>
      <c r="G29" s="790"/>
      <c r="H29" s="790"/>
      <c r="I29" s="790"/>
      <c r="J29" s="790"/>
      <c r="K29" s="790"/>
      <c r="L29" s="790"/>
      <c r="M29" s="790"/>
      <c r="N29" s="790"/>
      <c r="O29" s="790"/>
      <c r="P29" s="790"/>
      <c r="Q29" s="790"/>
      <c r="R29" s="791"/>
      <c r="S29" s="312"/>
      <c r="T29" s="312"/>
      <c r="U29" s="312"/>
      <c r="V29" s="312"/>
      <c r="W29" s="159"/>
      <c r="X29" s="156"/>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hidden="1">
      <c r="A30" s="158"/>
      <c r="B30" s="158"/>
      <c r="C30" s="939" t="s">
        <v>1078</v>
      </c>
      <c r="D30" s="940"/>
      <c r="E30" s="158"/>
      <c r="F30" s="158"/>
      <c r="G30" s="158"/>
      <c r="H30" s="158"/>
      <c r="I30" s="158"/>
      <c r="J30" s="158"/>
      <c r="K30" s="158"/>
      <c r="L30" s="158"/>
      <c r="M30" s="158"/>
      <c r="N30" s="158"/>
      <c r="O30" s="158"/>
      <c r="P30" s="158"/>
      <c r="Q30" s="158"/>
      <c r="R30" s="158"/>
      <c r="S30" s="158"/>
      <c r="T30" s="158"/>
      <c r="U30" s="158"/>
      <c r="V30" s="158"/>
      <c r="W30" s="159"/>
      <c r="X30" s="156"/>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hidden="1">
      <c r="A31" s="789"/>
      <c r="B31" s="789"/>
      <c r="C31" s="789"/>
      <c r="D31" s="789" t="s">
        <v>6</v>
      </c>
      <c r="E31" s="789"/>
      <c r="F31" s="789"/>
      <c r="G31" s="789"/>
      <c r="H31" s="789"/>
      <c r="I31" s="789"/>
      <c r="J31" s="158"/>
      <c r="K31" s="158"/>
      <c r="L31" s="158"/>
      <c r="M31" s="158"/>
      <c r="N31" s="158"/>
      <c r="O31" s="158"/>
      <c r="P31" s="158"/>
      <c r="Q31" s="158"/>
      <c r="R31" s="792"/>
      <c r="S31" s="793"/>
      <c r="T31" s="793"/>
      <c r="U31" s="793"/>
      <c r="V31" s="793"/>
      <c r="W31" s="156"/>
      <c r="X31" s="156"/>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08" hidden="1">
      <c r="A32" s="343" t="s">
        <v>1082</v>
      </c>
      <c r="B32" s="343" t="s">
        <v>1079</v>
      </c>
      <c r="C32" s="344" t="s">
        <v>1080</v>
      </c>
      <c r="D32" s="345" t="s">
        <v>359</v>
      </c>
      <c r="E32" s="792"/>
      <c r="F32" s="792"/>
      <c r="G32" s="792"/>
      <c r="H32" s="792"/>
      <c r="I32" s="792"/>
      <c r="J32" s="792"/>
      <c r="K32" s="792"/>
      <c r="L32" s="792"/>
      <c r="M32" s="792"/>
      <c r="N32" s="792"/>
      <c r="O32" s="792"/>
      <c r="P32" s="792"/>
      <c r="Q32" s="792"/>
      <c r="R32" s="792"/>
      <c r="S32" s="793"/>
      <c r="T32" s="793"/>
      <c r="U32" s="793"/>
      <c r="V32" s="793"/>
      <c r="W32" s="156"/>
      <c r="X32" s="156"/>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2.75" customHeight="1" hidden="1">
      <c r="A33" s="784"/>
      <c r="B33" s="784"/>
      <c r="C33" s="784"/>
      <c r="D33" s="784"/>
      <c r="E33" s="784"/>
      <c r="F33" s="784"/>
      <c r="G33" s="784"/>
      <c r="H33" s="784"/>
      <c r="I33" s="784"/>
      <c r="J33" s="784"/>
      <c r="K33" s="784"/>
      <c r="L33" s="784"/>
      <c r="M33" s="784"/>
      <c r="N33" s="784"/>
      <c r="O33" s="784"/>
      <c r="P33" s="784"/>
      <c r="Q33" s="784"/>
      <c r="R33" s="784"/>
      <c r="S33" s="784"/>
      <c r="T33" s="784"/>
      <c r="U33" s="793"/>
      <c r="V33" s="793"/>
      <c r="W33" s="156"/>
      <c r="X33" s="156"/>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2.75" customHeight="1" hidden="1">
      <c r="A34" s="784"/>
      <c r="B34" s="784"/>
      <c r="C34" s="784"/>
      <c r="D34" s="784"/>
      <c r="E34" s="784"/>
      <c r="F34" s="784"/>
      <c r="G34" s="784"/>
      <c r="H34" s="784"/>
      <c r="I34" s="784"/>
      <c r="J34" s="784"/>
      <c r="K34" s="784"/>
      <c r="L34" s="784"/>
      <c r="M34" s="784"/>
      <c r="N34" s="784"/>
      <c r="O34" s="784"/>
      <c r="P34" s="784"/>
      <c r="Q34" s="784"/>
      <c r="R34" s="784"/>
      <c r="S34" s="784"/>
      <c r="T34" s="784"/>
      <c r="U34" s="793"/>
      <c r="V34" s="793"/>
      <c r="W34" s="156"/>
      <c r="X34" s="156"/>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22" ht="12.75" hidden="1">
      <c r="A35" s="531">
        <v>1</v>
      </c>
      <c r="B35" s="531">
        <v>2</v>
      </c>
      <c r="C35" s="531">
        <v>3</v>
      </c>
      <c r="D35" s="531">
        <v>4</v>
      </c>
      <c r="E35" s="625"/>
      <c r="F35" s="625"/>
      <c r="G35" s="625"/>
      <c r="H35" s="625"/>
      <c r="I35" s="625"/>
      <c r="J35" s="625"/>
      <c r="K35" s="625"/>
      <c r="L35" s="625"/>
      <c r="M35" s="625"/>
      <c r="N35" s="625"/>
      <c r="O35" s="625"/>
      <c r="P35" s="625"/>
      <c r="Q35" s="625"/>
      <c r="R35" s="625"/>
      <c r="S35" s="294"/>
      <c r="T35" s="294"/>
      <c r="U35" s="294"/>
      <c r="V35" s="294"/>
    </row>
    <row r="36" spans="1:4" ht="18" hidden="1">
      <c r="A36" s="941" t="s">
        <v>1081</v>
      </c>
      <c r="B36" s="941"/>
      <c r="C36" s="941"/>
      <c r="D36" s="941"/>
    </row>
    <row r="37" spans="1:4" ht="57" customHeight="1" hidden="1">
      <c r="A37" s="508"/>
      <c r="B37" s="507"/>
      <c r="C37" s="795"/>
      <c r="D37" s="796"/>
    </row>
    <row r="38" spans="1:4" ht="18" hidden="1">
      <c r="A38" s="140"/>
      <c r="B38" s="140"/>
      <c r="C38" s="507"/>
      <c r="D38" s="140"/>
    </row>
    <row r="39" spans="1:4" ht="12.75" hidden="1">
      <c r="A39" s="140"/>
      <c r="B39" s="140"/>
      <c r="C39" s="140"/>
      <c r="D39" s="140"/>
    </row>
    <row r="40" spans="1:4" ht="18" hidden="1">
      <c r="A40" s="924" t="s">
        <v>1083</v>
      </c>
      <c r="B40" s="925"/>
      <c r="C40" s="926"/>
      <c r="D40" s="927"/>
    </row>
    <row r="41" spans="1:4" ht="58.5" customHeight="1" hidden="1">
      <c r="A41" s="508"/>
      <c r="B41" s="507"/>
      <c r="C41" s="795"/>
      <c r="D41" s="796"/>
    </row>
    <row r="42" spans="1:4" ht="18" hidden="1">
      <c r="A42" s="140"/>
      <c r="B42" s="140"/>
      <c r="C42" s="507"/>
      <c r="D42" s="140"/>
    </row>
    <row r="43" spans="1:4" ht="17.25" hidden="1">
      <c r="A43" s="508" t="s">
        <v>664</v>
      </c>
      <c r="B43" s="508"/>
      <c r="C43" s="164" t="s">
        <v>665</v>
      </c>
      <c r="D43" s="796">
        <f>D37+D41</f>
        <v>0</v>
      </c>
    </row>
    <row r="44" spans="1:9" ht="18" hidden="1">
      <c r="A44" s="507" t="s">
        <v>664</v>
      </c>
      <c r="B44" s="507"/>
      <c r="C44" s="339" t="s">
        <v>666</v>
      </c>
      <c r="D44" s="796">
        <f>D37</f>
        <v>0</v>
      </c>
      <c r="I44" s="293"/>
    </row>
    <row r="45" spans="1:4" ht="18" hidden="1">
      <c r="A45" s="507" t="s">
        <v>664</v>
      </c>
      <c r="B45" s="507"/>
      <c r="C45" s="339" t="s">
        <v>667</v>
      </c>
      <c r="D45" s="796">
        <f>D41</f>
        <v>0</v>
      </c>
    </row>
    <row r="46" spans="1:4" ht="12.75" hidden="1">
      <c r="A46" s="140"/>
      <c r="B46" s="140"/>
      <c r="C46" s="140"/>
      <c r="D46" s="140"/>
    </row>
    <row r="48" spans="2:4" ht="18">
      <c r="B48" s="212" t="s">
        <v>1048</v>
      </c>
      <c r="C48" s="212"/>
      <c r="D48" s="212" t="s">
        <v>1049</v>
      </c>
    </row>
  </sheetData>
  <sheetProtection/>
  <mergeCells count="30">
    <mergeCell ref="B26:C26"/>
    <mergeCell ref="B27:C27"/>
    <mergeCell ref="B28:C28"/>
    <mergeCell ref="B9:C9"/>
    <mergeCell ref="B8:C8"/>
    <mergeCell ref="B20:C20"/>
    <mergeCell ref="B21:C21"/>
    <mergeCell ref="B22:C22"/>
    <mergeCell ref="B23:C23"/>
    <mergeCell ref="B24:C24"/>
    <mergeCell ref="B25:C25"/>
    <mergeCell ref="G1:H2"/>
    <mergeCell ref="C30:D30"/>
    <mergeCell ref="A36:D36"/>
    <mergeCell ref="A40:D40"/>
    <mergeCell ref="B12:C12"/>
    <mergeCell ref="B13:C13"/>
    <mergeCell ref="B14:C14"/>
    <mergeCell ref="B11:C11"/>
    <mergeCell ref="B15:C15"/>
    <mergeCell ref="A19:D19"/>
    <mergeCell ref="B17:C17"/>
    <mergeCell ref="B18:C18"/>
    <mergeCell ref="B16:C16"/>
    <mergeCell ref="D1:F2"/>
    <mergeCell ref="V9:V10"/>
    <mergeCell ref="I2:S2"/>
    <mergeCell ref="A3:D3"/>
    <mergeCell ref="A10:D10"/>
    <mergeCell ref="C6:D6"/>
  </mergeCells>
  <printOptions/>
  <pageMargins left="0.7480314960629921" right="0.7480314960629921" top="0.984251968503937" bottom="0.984251968503937" header="0.5118110236220472" footer="0.5118110236220472"/>
  <pageSetup horizontalDpi="600" verticalDpi="600" orientation="portrait" paperSize="9" scale="57"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pageSetUpPr fitToPage="1"/>
  </sheetPr>
  <dimension ref="A1:N65"/>
  <sheetViews>
    <sheetView view="pageBreakPreview" zoomScale="69" zoomScaleSheetLayoutView="69" zoomScalePageLayoutView="0" workbookViewId="0" topLeftCell="C1">
      <selection activeCell="H3" sqref="H3:L3"/>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923" t="s">
        <v>1110</v>
      </c>
      <c r="K1" s="923"/>
      <c r="L1" s="923"/>
    </row>
    <row r="2" spans="10:12" ht="21" customHeight="1">
      <c r="J2" s="923"/>
      <c r="K2" s="923"/>
      <c r="L2" s="923"/>
    </row>
    <row r="3" spans="3:12" ht="48" customHeight="1">
      <c r="C3" s="956" t="s">
        <v>1085</v>
      </c>
      <c r="D3" s="957"/>
      <c r="E3" s="957"/>
      <c r="F3" s="957"/>
      <c r="G3" s="957"/>
      <c r="H3" s="956"/>
      <c r="I3" s="957"/>
      <c r="J3" s="957"/>
      <c r="K3" s="957"/>
      <c r="L3" s="957"/>
    </row>
    <row r="4" spans="3:12" ht="18.75" customHeight="1">
      <c r="C4" s="954">
        <v>13557000000</v>
      </c>
      <c r="D4" s="955"/>
      <c r="E4" s="285"/>
      <c r="F4" s="285"/>
      <c r="G4" s="285"/>
      <c r="H4" s="285"/>
      <c r="I4" s="285"/>
      <c r="J4" s="285"/>
      <c r="K4" s="285"/>
      <c r="L4" s="285"/>
    </row>
    <row r="5" spans="3:12" ht="17.25" customHeight="1">
      <c r="C5" s="952" t="s">
        <v>497</v>
      </c>
      <c r="D5" s="953"/>
      <c r="E5" s="285"/>
      <c r="F5" s="285"/>
      <c r="G5" s="285"/>
      <c r="H5" s="285"/>
      <c r="I5" s="285"/>
      <c r="J5" s="285"/>
      <c r="K5" s="285"/>
      <c r="L5" s="285"/>
    </row>
    <row r="6" spans="3:14" ht="17.25">
      <c r="C6" s="9"/>
      <c r="D6" s="465"/>
      <c r="E6" s="465"/>
      <c r="F6" s="465"/>
      <c r="G6" s="466"/>
      <c r="H6" s="466"/>
      <c r="I6" s="466"/>
      <c r="J6" s="11"/>
      <c r="K6" s="12"/>
      <c r="L6" s="13" t="s">
        <v>76</v>
      </c>
      <c r="M6" s="467"/>
      <c r="N6" s="467"/>
    </row>
    <row r="7" spans="1:14" s="5" customFormat="1" ht="56.25" customHeight="1">
      <c r="A7" s="14"/>
      <c r="B7" s="115"/>
      <c r="C7" s="964" t="s">
        <v>13</v>
      </c>
      <c r="D7" s="964" t="s">
        <v>353</v>
      </c>
      <c r="E7" s="964" t="s">
        <v>355</v>
      </c>
      <c r="F7" s="965" t="s">
        <v>356</v>
      </c>
      <c r="G7" s="960" t="s">
        <v>357</v>
      </c>
      <c r="H7" s="960" t="s">
        <v>358</v>
      </c>
      <c r="I7" s="960" t="s">
        <v>359</v>
      </c>
      <c r="J7" s="960" t="s">
        <v>3</v>
      </c>
      <c r="K7" s="962" t="s">
        <v>4</v>
      </c>
      <c r="L7" s="963"/>
      <c r="M7" s="137"/>
      <c r="N7" s="138"/>
    </row>
    <row r="8" spans="1:14" s="5" customFormat="1" ht="51" customHeight="1">
      <c r="A8" s="14"/>
      <c r="B8" s="14"/>
      <c r="C8" s="961"/>
      <c r="D8" s="961"/>
      <c r="E8" s="961"/>
      <c r="F8" s="961"/>
      <c r="G8" s="961"/>
      <c r="H8" s="961"/>
      <c r="I8" s="961"/>
      <c r="J8" s="961"/>
      <c r="K8" s="139" t="s">
        <v>360</v>
      </c>
      <c r="L8" s="248" t="s">
        <v>361</v>
      </c>
      <c r="M8" s="137"/>
      <c r="N8" s="138"/>
    </row>
    <row r="9" spans="1:14" s="17" customFormat="1" ht="14.25" customHeight="1" thickBot="1">
      <c r="A9" s="15"/>
      <c r="B9" s="15"/>
      <c r="C9" s="153">
        <v>1</v>
      </c>
      <c r="D9" s="153">
        <v>2</v>
      </c>
      <c r="E9" s="153">
        <v>3</v>
      </c>
      <c r="F9" s="153">
        <v>4</v>
      </c>
      <c r="G9" s="247">
        <v>5</v>
      </c>
      <c r="H9" s="247">
        <v>6</v>
      </c>
      <c r="I9" s="247">
        <v>7</v>
      </c>
      <c r="J9" s="153">
        <v>8</v>
      </c>
      <c r="K9" s="246">
        <v>9</v>
      </c>
      <c r="L9" s="247">
        <v>10</v>
      </c>
      <c r="M9" s="11"/>
      <c r="N9" s="11"/>
    </row>
    <row r="10" spans="1:14" s="17" customFormat="1" ht="35.25" thickBot="1">
      <c r="A10" s="15"/>
      <c r="B10" s="15"/>
      <c r="C10" s="553" t="s">
        <v>89</v>
      </c>
      <c r="D10" s="558" t="s">
        <v>15</v>
      </c>
      <c r="E10" s="559"/>
      <c r="F10" s="560" t="s">
        <v>572</v>
      </c>
      <c r="G10" s="561"/>
      <c r="H10" s="561"/>
      <c r="I10" s="557">
        <f>SUM(I11:I40)</f>
        <v>0</v>
      </c>
      <c r="J10" s="557">
        <f>SUM(J11:J40)</f>
        <v>0</v>
      </c>
      <c r="K10" s="557">
        <f>SUM(K11:K40)</f>
        <v>0</v>
      </c>
      <c r="L10" s="557">
        <f>SUM(L11:L40)</f>
        <v>0</v>
      </c>
      <c r="M10" s="11"/>
      <c r="N10" s="11"/>
    </row>
    <row r="11" spans="1:12" s="20" customFormat="1" ht="100.5" hidden="1">
      <c r="A11" s="605"/>
      <c r="B11" s="605"/>
      <c r="C11" s="468" t="s">
        <v>498</v>
      </c>
      <c r="D11" s="468" t="s">
        <v>20</v>
      </c>
      <c r="E11" s="468" t="s">
        <v>21</v>
      </c>
      <c r="F11" s="606" t="s">
        <v>22</v>
      </c>
      <c r="G11" s="635" t="s">
        <v>1098</v>
      </c>
      <c r="H11" s="634" t="s">
        <v>1056</v>
      </c>
      <c r="I11" s="471">
        <f aca="true" t="shared" si="0" ref="I11:I36">J11+K11</f>
        <v>0</v>
      </c>
      <c r="J11" s="472"/>
      <c r="K11" s="472"/>
      <c r="L11" s="472"/>
    </row>
    <row r="12" spans="1:12" s="20" customFormat="1" ht="70.5" customHeight="1" hidden="1">
      <c r="A12" s="605"/>
      <c r="B12" s="605"/>
      <c r="C12" s="468" t="s">
        <v>499</v>
      </c>
      <c r="D12" s="468" t="s">
        <v>257</v>
      </c>
      <c r="E12" s="468" t="s">
        <v>99</v>
      </c>
      <c r="F12" s="606" t="s">
        <v>258</v>
      </c>
      <c r="G12" s="473" t="s">
        <v>721</v>
      </c>
      <c r="H12" s="634" t="s">
        <v>972</v>
      </c>
      <c r="I12" s="471">
        <f t="shared" si="0"/>
        <v>0</v>
      </c>
      <c r="J12" s="472"/>
      <c r="K12" s="472"/>
      <c r="L12" s="472"/>
    </row>
    <row r="13" spans="1:14" s="17" customFormat="1" ht="50.25" hidden="1">
      <c r="A13" s="15"/>
      <c r="B13" s="15"/>
      <c r="C13" s="468" t="s">
        <v>504</v>
      </c>
      <c r="D13" s="468" t="s">
        <v>368</v>
      </c>
      <c r="E13" s="468" t="s">
        <v>141</v>
      </c>
      <c r="F13" s="474" t="s">
        <v>147</v>
      </c>
      <c r="G13" s="475" t="s">
        <v>729</v>
      </c>
      <c r="H13" s="634" t="s">
        <v>972</v>
      </c>
      <c r="I13" s="471">
        <f t="shared" si="0"/>
        <v>0</v>
      </c>
      <c r="J13" s="472"/>
      <c r="K13" s="472"/>
      <c r="L13" s="472"/>
      <c r="M13" s="11"/>
      <c r="N13" s="11"/>
    </row>
    <row r="14" spans="1:14" s="17" customFormat="1" ht="50.25" hidden="1">
      <c r="A14" s="15"/>
      <c r="B14" s="15"/>
      <c r="C14" s="468" t="s">
        <v>505</v>
      </c>
      <c r="D14" s="468" t="s">
        <v>363</v>
      </c>
      <c r="E14" s="468" t="s">
        <v>141</v>
      </c>
      <c r="F14" s="474" t="s">
        <v>645</v>
      </c>
      <c r="G14" s="475" t="s">
        <v>729</v>
      </c>
      <c r="H14" s="634" t="s">
        <v>972</v>
      </c>
      <c r="I14" s="471">
        <f t="shared" si="0"/>
        <v>0</v>
      </c>
      <c r="J14" s="472"/>
      <c r="K14" s="472"/>
      <c r="L14" s="472"/>
      <c r="M14" s="11"/>
      <c r="N14" s="11"/>
    </row>
    <row r="15" spans="1:14" s="17" customFormat="1" ht="84" hidden="1">
      <c r="A15" s="15"/>
      <c r="B15" s="15"/>
      <c r="C15" s="468" t="s">
        <v>509</v>
      </c>
      <c r="D15" s="468" t="s">
        <v>274</v>
      </c>
      <c r="E15" s="468" t="s">
        <v>27</v>
      </c>
      <c r="F15" s="474" t="s">
        <v>646</v>
      </c>
      <c r="G15" s="475" t="s">
        <v>729</v>
      </c>
      <c r="H15" s="634" t="s">
        <v>972</v>
      </c>
      <c r="I15" s="471">
        <f t="shared" si="0"/>
        <v>0</v>
      </c>
      <c r="J15" s="472"/>
      <c r="K15" s="472"/>
      <c r="L15" s="472"/>
      <c r="M15" s="11"/>
      <c r="N15" s="11"/>
    </row>
    <row r="16" spans="1:14" s="17" customFormat="1" ht="102.75" customHeight="1" hidden="1">
      <c r="A16" s="15"/>
      <c r="B16" s="15"/>
      <c r="C16" s="468" t="s">
        <v>510</v>
      </c>
      <c r="D16" s="468" t="s">
        <v>48</v>
      </c>
      <c r="E16" s="468" t="s">
        <v>113</v>
      </c>
      <c r="F16" s="474" t="s">
        <v>647</v>
      </c>
      <c r="G16" s="475" t="s">
        <v>729</v>
      </c>
      <c r="H16" s="634" t="s">
        <v>972</v>
      </c>
      <c r="I16" s="471">
        <f t="shared" si="0"/>
        <v>0</v>
      </c>
      <c r="J16" s="472"/>
      <c r="K16" s="472"/>
      <c r="L16" s="472"/>
      <c r="M16" s="11"/>
      <c r="N16" s="11"/>
    </row>
    <row r="17" spans="1:14" s="17" customFormat="1" ht="84" hidden="1">
      <c r="A17" s="15"/>
      <c r="B17" s="15"/>
      <c r="C17" s="468" t="s">
        <v>511</v>
      </c>
      <c r="D17" s="468" t="s">
        <v>309</v>
      </c>
      <c r="E17" s="468" t="s">
        <v>51</v>
      </c>
      <c r="F17" s="474" t="s">
        <v>648</v>
      </c>
      <c r="G17" s="475" t="s">
        <v>729</v>
      </c>
      <c r="H17" s="634" t="s">
        <v>972</v>
      </c>
      <c r="I17" s="471">
        <f t="shared" si="0"/>
        <v>0</v>
      </c>
      <c r="J17" s="472"/>
      <c r="K17" s="472"/>
      <c r="L17" s="472"/>
      <c r="M17" s="11"/>
      <c r="N17" s="11"/>
    </row>
    <row r="18" spans="1:14" s="17" customFormat="1" ht="50.25" hidden="1">
      <c r="A18" s="15"/>
      <c r="B18" s="15"/>
      <c r="C18" s="468" t="s">
        <v>513</v>
      </c>
      <c r="D18" s="468" t="s">
        <v>310</v>
      </c>
      <c r="E18" s="468" t="s">
        <v>53</v>
      </c>
      <c r="F18" s="604" t="s">
        <v>311</v>
      </c>
      <c r="G18" s="475" t="s">
        <v>729</v>
      </c>
      <c r="H18" s="634" t="s">
        <v>972</v>
      </c>
      <c r="I18" s="471">
        <f t="shared" si="0"/>
        <v>0</v>
      </c>
      <c r="J18" s="472"/>
      <c r="K18" s="472"/>
      <c r="L18" s="472"/>
      <c r="M18" s="11"/>
      <c r="N18" s="11"/>
    </row>
    <row r="19" spans="1:14" s="17" customFormat="1" ht="66.75" hidden="1">
      <c r="A19" s="15"/>
      <c r="B19" s="15"/>
      <c r="C19" s="468" t="s">
        <v>985</v>
      </c>
      <c r="D19" s="468" t="s">
        <v>986</v>
      </c>
      <c r="E19" s="719" t="s">
        <v>987</v>
      </c>
      <c r="F19" s="380" t="s">
        <v>988</v>
      </c>
      <c r="G19" s="475" t="s">
        <v>649</v>
      </c>
      <c r="H19" s="634" t="s">
        <v>972</v>
      </c>
      <c r="I19" s="471">
        <f t="shared" si="0"/>
        <v>0</v>
      </c>
      <c r="J19" s="472"/>
      <c r="K19" s="472"/>
      <c r="L19" s="472"/>
      <c r="M19" s="11"/>
      <c r="N19" s="11"/>
    </row>
    <row r="20" spans="1:14" s="17" customFormat="1" ht="66.75" hidden="1">
      <c r="A20" s="15"/>
      <c r="B20" s="15"/>
      <c r="C20" s="21" t="s">
        <v>1053</v>
      </c>
      <c r="D20" s="21" t="s">
        <v>1054</v>
      </c>
      <c r="E20" s="21" t="s">
        <v>550</v>
      </c>
      <c r="F20" s="380" t="s">
        <v>1055</v>
      </c>
      <c r="G20" s="475" t="s">
        <v>649</v>
      </c>
      <c r="H20" s="634" t="s">
        <v>972</v>
      </c>
      <c r="I20" s="471">
        <f t="shared" si="0"/>
        <v>0</v>
      </c>
      <c r="J20" s="472"/>
      <c r="K20" s="472"/>
      <c r="L20" s="472"/>
      <c r="M20" s="11"/>
      <c r="N20" s="11"/>
    </row>
    <row r="21" spans="1:12" s="5" customFormat="1" ht="69.75" customHeight="1" hidden="1">
      <c r="A21" s="18"/>
      <c r="B21" s="128"/>
      <c r="C21" s="476" t="s">
        <v>549</v>
      </c>
      <c r="D21" s="468" t="s">
        <v>536</v>
      </c>
      <c r="E21" s="468" t="s">
        <v>550</v>
      </c>
      <c r="F21" s="473" t="s">
        <v>548</v>
      </c>
      <c r="G21" s="475" t="s">
        <v>649</v>
      </c>
      <c r="H21" s="634" t="s">
        <v>972</v>
      </c>
      <c r="I21" s="471">
        <f t="shared" si="0"/>
        <v>0</v>
      </c>
      <c r="J21" s="472"/>
      <c r="K21" s="472"/>
      <c r="L21" s="472"/>
    </row>
    <row r="22" spans="1:12" s="5" customFormat="1" ht="69.75" customHeight="1" hidden="1">
      <c r="A22" s="18"/>
      <c r="B22" s="128"/>
      <c r="C22" s="476" t="s">
        <v>989</v>
      </c>
      <c r="D22" s="468" t="s">
        <v>990</v>
      </c>
      <c r="E22" s="719" t="s">
        <v>550</v>
      </c>
      <c r="F22" s="380" t="s">
        <v>991</v>
      </c>
      <c r="G22" s="475" t="s">
        <v>649</v>
      </c>
      <c r="H22" s="634" t="s">
        <v>972</v>
      </c>
      <c r="I22" s="471">
        <f t="shared" si="0"/>
        <v>0</v>
      </c>
      <c r="J22" s="472"/>
      <c r="K22" s="472"/>
      <c r="L22" s="472"/>
    </row>
    <row r="23" spans="1:12" s="5" customFormat="1" ht="133.5" customHeight="1" hidden="1">
      <c r="A23" s="18"/>
      <c r="B23" s="128"/>
      <c r="C23" s="476" t="s">
        <v>941</v>
      </c>
      <c r="D23" s="468" t="s">
        <v>942</v>
      </c>
      <c r="E23" s="719" t="s">
        <v>943</v>
      </c>
      <c r="F23" s="604" t="s">
        <v>944</v>
      </c>
      <c r="G23" s="475" t="s">
        <v>954</v>
      </c>
      <c r="H23" s="634" t="s">
        <v>972</v>
      </c>
      <c r="I23" s="471">
        <f aca="true" t="shared" si="1" ref="I23:I30">J23+K23</f>
        <v>0</v>
      </c>
      <c r="J23" s="472"/>
      <c r="K23" s="472"/>
      <c r="L23" s="472"/>
    </row>
    <row r="24" spans="1:12" s="5" customFormat="1" ht="38.25" customHeight="1" hidden="1">
      <c r="A24" s="18"/>
      <c r="B24" s="128"/>
      <c r="C24" s="476" t="s">
        <v>1001</v>
      </c>
      <c r="D24" s="468" t="s">
        <v>1002</v>
      </c>
      <c r="E24" s="719" t="s">
        <v>57</v>
      </c>
      <c r="F24" s="380" t="s">
        <v>1003</v>
      </c>
      <c r="G24" s="626" t="s">
        <v>1042</v>
      </c>
      <c r="H24" s="634" t="s">
        <v>1056</v>
      </c>
      <c r="I24" s="471">
        <f t="shared" si="1"/>
        <v>0</v>
      </c>
      <c r="J24" s="472"/>
      <c r="K24" s="472"/>
      <c r="L24" s="472"/>
    </row>
    <row r="25" spans="1:12" s="5" customFormat="1" ht="71.25" customHeight="1" hidden="1">
      <c r="A25" s="18"/>
      <c r="B25" s="128"/>
      <c r="C25" s="476" t="s">
        <v>1001</v>
      </c>
      <c r="D25" s="468" t="s">
        <v>1002</v>
      </c>
      <c r="E25" s="719" t="s">
        <v>57</v>
      </c>
      <c r="F25" s="380" t="s">
        <v>1003</v>
      </c>
      <c r="G25" s="475" t="s">
        <v>1046</v>
      </c>
      <c r="H25" s="634" t="s">
        <v>1056</v>
      </c>
      <c r="I25" s="471">
        <f t="shared" si="1"/>
        <v>0</v>
      </c>
      <c r="J25" s="472"/>
      <c r="K25" s="472"/>
      <c r="L25" s="472"/>
    </row>
    <row r="26" spans="1:12" s="20" customFormat="1" ht="69.75" customHeight="1">
      <c r="A26" s="18"/>
      <c r="B26" s="18"/>
      <c r="C26" s="468" t="s">
        <v>551</v>
      </c>
      <c r="D26" s="468" t="s">
        <v>537</v>
      </c>
      <c r="E26" s="468" t="s">
        <v>553</v>
      </c>
      <c r="F26" s="474" t="s">
        <v>554</v>
      </c>
      <c r="G26" s="475" t="s">
        <v>649</v>
      </c>
      <c r="H26" s="634" t="s">
        <v>972</v>
      </c>
      <c r="I26" s="471">
        <f t="shared" si="1"/>
        <v>-600000</v>
      </c>
      <c r="J26" s="472"/>
      <c r="K26" s="472">
        <v>-600000</v>
      </c>
      <c r="L26" s="472">
        <v>-600000</v>
      </c>
    </row>
    <row r="27" spans="1:12" s="20" customFormat="1" ht="93.75" customHeight="1" thickBot="1">
      <c r="A27" s="18"/>
      <c r="B27" s="18"/>
      <c r="C27" s="21" t="s">
        <v>977</v>
      </c>
      <c r="D27" s="21" t="s">
        <v>978</v>
      </c>
      <c r="E27" s="21" t="s">
        <v>553</v>
      </c>
      <c r="F27" s="604" t="s">
        <v>980</v>
      </c>
      <c r="G27" s="635" t="s">
        <v>1043</v>
      </c>
      <c r="H27" s="634" t="s">
        <v>1056</v>
      </c>
      <c r="I27" s="471">
        <f t="shared" si="1"/>
        <v>600000</v>
      </c>
      <c r="J27" s="472"/>
      <c r="K27" s="472">
        <v>600000</v>
      </c>
      <c r="L27" s="472">
        <v>600000</v>
      </c>
    </row>
    <row r="28" spans="1:12" s="20" customFormat="1" ht="54" customHeight="1" hidden="1">
      <c r="A28" s="18"/>
      <c r="B28" s="18"/>
      <c r="C28" s="21" t="s">
        <v>979</v>
      </c>
      <c r="D28" s="21" t="s">
        <v>56</v>
      </c>
      <c r="E28" s="21" t="s">
        <v>553</v>
      </c>
      <c r="F28" s="380" t="s">
        <v>981</v>
      </c>
      <c r="G28" s="635" t="s">
        <v>1096</v>
      </c>
      <c r="H28" s="634" t="s">
        <v>1097</v>
      </c>
      <c r="I28" s="471">
        <f t="shared" si="1"/>
        <v>0</v>
      </c>
      <c r="J28" s="472"/>
      <c r="K28" s="472"/>
      <c r="L28" s="472"/>
    </row>
    <row r="29" spans="1:12" s="20" customFormat="1" ht="117" hidden="1">
      <c r="A29" s="18"/>
      <c r="B29" s="18"/>
      <c r="C29" s="468" t="s">
        <v>555</v>
      </c>
      <c r="D29" s="468" t="s">
        <v>539</v>
      </c>
      <c r="E29" s="468" t="s">
        <v>553</v>
      </c>
      <c r="F29" s="474" t="s">
        <v>562</v>
      </c>
      <c r="G29" s="475" t="s">
        <v>730</v>
      </c>
      <c r="H29" s="634" t="s">
        <v>972</v>
      </c>
      <c r="I29" s="471">
        <f t="shared" si="1"/>
        <v>0</v>
      </c>
      <c r="J29" s="472"/>
      <c r="K29" s="472"/>
      <c r="L29" s="472"/>
    </row>
    <row r="30" spans="1:12" s="20" customFormat="1" ht="66.75" hidden="1">
      <c r="A30" s="18"/>
      <c r="B30" s="18"/>
      <c r="C30" s="468" t="s">
        <v>982</v>
      </c>
      <c r="D30" s="468" t="s">
        <v>983</v>
      </c>
      <c r="E30" s="642" t="s">
        <v>914</v>
      </c>
      <c r="F30" s="380" t="s">
        <v>984</v>
      </c>
      <c r="G30" s="475" t="s">
        <v>649</v>
      </c>
      <c r="H30" s="634" t="s">
        <v>972</v>
      </c>
      <c r="I30" s="471">
        <f t="shared" si="1"/>
        <v>0</v>
      </c>
      <c r="J30" s="472"/>
      <c r="K30" s="472"/>
      <c r="L30" s="472"/>
    </row>
    <row r="31" spans="1:12" s="5" customFormat="1" ht="77.25" customHeight="1" hidden="1">
      <c r="A31" s="18"/>
      <c r="B31" s="21"/>
      <c r="C31" s="468" t="s">
        <v>556</v>
      </c>
      <c r="D31" s="468" t="s">
        <v>538</v>
      </c>
      <c r="E31" s="468" t="s">
        <v>563</v>
      </c>
      <c r="F31" s="474" t="s">
        <v>575</v>
      </c>
      <c r="G31" s="475" t="s">
        <v>649</v>
      </c>
      <c r="H31" s="634" t="s">
        <v>972</v>
      </c>
      <c r="I31" s="471">
        <f t="shared" si="0"/>
        <v>0</v>
      </c>
      <c r="J31" s="472"/>
      <c r="K31" s="472"/>
      <c r="L31" s="472"/>
    </row>
    <row r="32" spans="1:12" s="640" customFormat="1" ht="57.75" customHeight="1" hidden="1">
      <c r="A32" s="636"/>
      <c r="B32" s="636"/>
      <c r="C32" s="637" t="s">
        <v>957</v>
      </c>
      <c r="D32" s="637" t="s">
        <v>960</v>
      </c>
      <c r="E32" s="637" t="s">
        <v>914</v>
      </c>
      <c r="F32" s="633" t="s">
        <v>961</v>
      </c>
      <c r="G32" s="473" t="s">
        <v>643</v>
      </c>
      <c r="H32" s="634" t="s">
        <v>972</v>
      </c>
      <c r="I32" s="638">
        <f>J32+K32</f>
        <v>0</v>
      </c>
      <c r="J32" s="639"/>
      <c r="K32" s="639"/>
      <c r="L32" s="639"/>
    </row>
    <row r="33" spans="1:12" s="640" customFormat="1" ht="50.25" hidden="1">
      <c r="A33" s="636"/>
      <c r="B33" s="636"/>
      <c r="C33" s="637" t="s">
        <v>956</v>
      </c>
      <c r="D33" s="637" t="s">
        <v>958</v>
      </c>
      <c r="E33" s="637" t="s">
        <v>914</v>
      </c>
      <c r="F33" s="469" t="s">
        <v>959</v>
      </c>
      <c r="G33" s="470" t="s">
        <v>642</v>
      </c>
      <c r="H33" s="634" t="s">
        <v>972</v>
      </c>
      <c r="I33" s="638">
        <f>J33+K33</f>
        <v>0</v>
      </c>
      <c r="J33" s="639"/>
      <c r="K33" s="639"/>
      <c r="L33" s="639"/>
    </row>
    <row r="34" spans="1:12" s="640" customFormat="1" ht="66.75" hidden="1">
      <c r="A34" s="636"/>
      <c r="B34" s="636"/>
      <c r="C34" s="637" t="s">
        <v>668</v>
      </c>
      <c r="D34" s="21" t="s">
        <v>669</v>
      </c>
      <c r="E34" s="21" t="s">
        <v>914</v>
      </c>
      <c r="F34" s="23" t="s">
        <v>670</v>
      </c>
      <c r="G34" s="475" t="s">
        <v>649</v>
      </c>
      <c r="H34" s="634" t="s">
        <v>972</v>
      </c>
      <c r="I34" s="638">
        <f>J34+K34</f>
        <v>0</v>
      </c>
      <c r="J34" s="641"/>
      <c r="K34" s="641"/>
      <c r="L34" s="641"/>
    </row>
    <row r="35" spans="1:12" s="20" customFormat="1" ht="66.75" hidden="1">
      <c r="A35" s="18"/>
      <c r="B35" s="18"/>
      <c r="C35" s="477" t="s">
        <v>557</v>
      </c>
      <c r="D35" s="478">
        <v>7650</v>
      </c>
      <c r="E35" s="479" t="s">
        <v>297</v>
      </c>
      <c r="F35" s="480" t="s">
        <v>565</v>
      </c>
      <c r="G35" s="480" t="s">
        <v>650</v>
      </c>
      <c r="H35" s="634" t="s">
        <v>972</v>
      </c>
      <c r="I35" s="638"/>
      <c r="J35" s="481"/>
      <c r="K35" s="481"/>
      <c r="L35" s="481"/>
    </row>
    <row r="36" spans="1:12" s="20" customFormat="1" ht="60.75" customHeight="1" hidden="1">
      <c r="A36" s="18"/>
      <c r="B36" s="18"/>
      <c r="C36" s="468" t="s">
        <v>558</v>
      </c>
      <c r="D36" s="468" t="s">
        <v>292</v>
      </c>
      <c r="E36" s="468" t="s">
        <v>297</v>
      </c>
      <c r="F36" s="474" t="s">
        <v>651</v>
      </c>
      <c r="G36" s="470" t="s">
        <v>1095</v>
      </c>
      <c r="H36" s="634" t="s">
        <v>1094</v>
      </c>
      <c r="I36" s="471">
        <f t="shared" si="0"/>
        <v>0</v>
      </c>
      <c r="J36" s="472"/>
      <c r="K36" s="472"/>
      <c r="L36" s="472"/>
    </row>
    <row r="37" spans="1:14" s="17" customFormat="1" ht="50.25" hidden="1">
      <c r="A37" s="15"/>
      <c r="B37" s="15"/>
      <c r="C37" s="482" t="s">
        <v>559</v>
      </c>
      <c r="D37" s="478">
        <v>7693</v>
      </c>
      <c r="E37" s="479" t="s">
        <v>297</v>
      </c>
      <c r="F37" s="480" t="s">
        <v>652</v>
      </c>
      <c r="G37" s="483" t="s">
        <v>653</v>
      </c>
      <c r="H37" s="634" t="s">
        <v>972</v>
      </c>
      <c r="I37" s="471">
        <f>J37+K37</f>
        <v>0</v>
      </c>
      <c r="J37" s="484"/>
      <c r="K37" s="485"/>
      <c r="L37" s="485"/>
      <c r="M37" s="11"/>
      <c r="N37" s="11"/>
    </row>
    <row r="38" spans="1:14" s="17" customFormat="1" ht="78" customHeight="1" hidden="1" thickBot="1">
      <c r="A38" s="15"/>
      <c r="B38" s="15"/>
      <c r="C38" s="468" t="s">
        <v>552</v>
      </c>
      <c r="D38" s="468" t="s">
        <v>279</v>
      </c>
      <c r="E38" s="468" t="s">
        <v>39</v>
      </c>
      <c r="F38" s="474" t="s">
        <v>298</v>
      </c>
      <c r="G38" s="486" t="s">
        <v>654</v>
      </c>
      <c r="H38" s="634" t="s">
        <v>972</v>
      </c>
      <c r="I38" s="471">
        <f aca="true" t="shared" si="2" ref="I38:I44">J38+K38</f>
        <v>0</v>
      </c>
      <c r="J38" s="487"/>
      <c r="K38" s="488"/>
      <c r="L38" s="488"/>
      <c r="M38" s="11"/>
      <c r="N38" s="11"/>
    </row>
    <row r="39" spans="1:14" s="17" customFormat="1" ht="83.25" customHeight="1" hidden="1">
      <c r="A39" s="15"/>
      <c r="B39" s="15"/>
      <c r="C39" s="468" t="s">
        <v>560</v>
      </c>
      <c r="D39" s="468" t="s">
        <v>542</v>
      </c>
      <c r="E39" s="468" t="s">
        <v>39</v>
      </c>
      <c r="F39" s="474" t="s">
        <v>567</v>
      </c>
      <c r="G39" s="486" t="s">
        <v>655</v>
      </c>
      <c r="H39" s="634" t="s">
        <v>972</v>
      </c>
      <c r="I39" s="471">
        <f t="shared" si="2"/>
        <v>0</v>
      </c>
      <c r="J39" s="487"/>
      <c r="K39" s="488"/>
      <c r="L39" s="488"/>
      <c r="M39" s="11"/>
      <c r="N39" s="11"/>
    </row>
    <row r="40" spans="1:12" s="20" customFormat="1" ht="49.5" customHeight="1" hidden="1" thickBot="1">
      <c r="A40" s="18"/>
      <c r="B40" s="18"/>
      <c r="C40" s="489" t="s">
        <v>561</v>
      </c>
      <c r="D40" s="489" t="s">
        <v>543</v>
      </c>
      <c r="E40" s="489" t="s">
        <v>568</v>
      </c>
      <c r="F40" s="490" t="s">
        <v>656</v>
      </c>
      <c r="G40" s="491" t="s">
        <v>657</v>
      </c>
      <c r="H40" s="634" t="s">
        <v>972</v>
      </c>
      <c r="I40" s="492">
        <f t="shared" si="2"/>
        <v>0</v>
      </c>
      <c r="J40" s="493"/>
      <c r="K40" s="493"/>
      <c r="L40" s="493"/>
    </row>
    <row r="41" spans="1:14" s="496" customFormat="1" ht="35.25" hidden="1" thickBot="1">
      <c r="A41" s="494"/>
      <c r="B41" s="494"/>
      <c r="C41" s="553" t="s">
        <v>249</v>
      </c>
      <c r="D41" s="554" t="s">
        <v>248</v>
      </c>
      <c r="E41" s="554"/>
      <c r="F41" s="555" t="s">
        <v>974</v>
      </c>
      <c r="G41" s="555"/>
      <c r="H41" s="556"/>
      <c r="I41" s="557">
        <f>SUM(I42:I44)</f>
        <v>0</v>
      </c>
      <c r="J41" s="557">
        <f>SUM(J42:J44)</f>
        <v>0</v>
      </c>
      <c r="K41" s="557">
        <f>SUM(K42:K44)</f>
        <v>0</v>
      </c>
      <c r="L41" s="557">
        <f>SUM(L42:L44)</f>
        <v>0</v>
      </c>
      <c r="M41" s="495"/>
      <c r="N41" s="495"/>
    </row>
    <row r="42" spans="1:14" s="550" customFormat="1" ht="50.25" hidden="1">
      <c r="A42" s="544"/>
      <c r="B42" s="544"/>
      <c r="C42" s="545" t="s">
        <v>516</v>
      </c>
      <c r="D42" s="546" t="s">
        <v>243</v>
      </c>
      <c r="E42" s="546" t="s">
        <v>30</v>
      </c>
      <c r="F42" s="547" t="s">
        <v>244</v>
      </c>
      <c r="G42" s="547" t="s">
        <v>678</v>
      </c>
      <c r="H42" s="634" t="s">
        <v>972</v>
      </c>
      <c r="I42" s="471">
        <f t="shared" si="2"/>
        <v>0</v>
      </c>
      <c r="J42" s="548"/>
      <c r="K42" s="548"/>
      <c r="L42" s="548"/>
      <c r="M42" s="549"/>
      <c r="N42" s="549"/>
    </row>
    <row r="43" spans="1:12" s="5" customFormat="1" ht="75.75" customHeight="1" hidden="1">
      <c r="A43" s="18"/>
      <c r="B43" s="128"/>
      <c r="C43" s="489" t="s">
        <v>517</v>
      </c>
      <c r="D43" s="489" t="s">
        <v>519</v>
      </c>
      <c r="E43" s="489" t="s">
        <v>30</v>
      </c>
      <c r="F43" s="490" t="s">
        <v>658</v>
      </c>
      <c r="G43" s="475" t="s">
        <v>659</v>
      </c>
      <c r="H43" s="634" t="s">
        <v>972</v>
      </c>
      <c r="I43" s="471">
        <f t="shared" si="2"/>
        <v>0</v>
      </c>
      <c r="J43" s="472"/>
      <c r="K43" s="472"/>
      <c r="L43" s="472"/>
    </row>
    <row r="44" spans="1:12" s="5" customFormat="1" ht="51" hidden="1" thickBot="1">
      <c r="A44" s="26">
        <v>250404</v>
      </c>
      <c r="B44" s="21"/>
      <c r="C44" s="468" t="s">
        <v>518</v>
      </c>
      <c r="D44" s="468" t="s">
        <v>366</v>
      </c>
      <c r="E44" s="468" t="s">
        <v>30</v>
      </c>
      <c r="F44" s="474" t="s">
        <v>367</v>
      </c>
      <c r="G44" s="475" t="s">
        <v>659</v>
      </c>
      <c r="H44" s="634" t="s">
        <v>972</v>
      </c>
      <c r="I44" s="471">
        <f t="shared" si="2"/>
        <v>0</v>
      </c>
      <c r="J44" s="472"/>
      <c r="K44" s="472"/>
      <c r="L44" s="472"/>
    </row>
    <row r="45" spans="1:14" s="496" customFormat="1" ht="35.25" hidden="1" thickBot="1">
      <c r="A45" s="494"/>
      <c r="B45" s="494"/>
      <c r="C45" s="553" t="s">
        <v>109</v>
      </c>
      <c r="D45" s="554" t="s">
        <v>207</v>
      </c>
      <c r="E45" s="554"/>
      <c r="F45" s="555" t="s">
        <v>522</v>
      </c>
      <c r="G45" s="555"/>
      <c r="H45" s="556"/>
      <c r="I45" s="557">
        <f>SUM(I46)</f>
        <v>0</v>
      </c>
      <c r="J45" s="557">
        <f>SUM(J46)</f>
        <v>0</v>
      </c>
      <c r="K45" s="557">
        <f>SUM(K46)</f>
        <v>0</v>
      </c>
      <c r="L45" s="557">
        <f>SUM(L46)</f>
        <v>0</v>
      </c>
      <c r="M45" s="495"/>
      <c r="N45" s="495"/>
    </row>
    <row r="46" spans="1:14" s="550" customFormat="1" ht="51" hidden="1" thickBot="1">
      <c r="A46" s="544"/>
      <c r="B46" s="544"/>
      <c r="C46" s="661" t="s">
        <v>571</v>
      </c>
      <c r="D46" s="551" t="s">
        <v>299</v>
      </c>
      <c r="E46" s="662" t="s">
        <v>178</v>
      </c>
      <c r="F46" s="552" t="s">
        <v>300</v>
      </c>
      <c r="G46" s="491" t="s">
        <v>644</v>
      </c>
      <c r="H46" s="663" t="s">
        <v>972</v>
      </c>
      <c r="I46" s="660">
        <f aca="true" t="shared" si="3" ref="I46:I51">J46+K46</f>
        <v>0</v>
      </c>
      <c r="J46" s="548"/>
      <c r="K46" s="548"/>
      <c r="L46" s="548"/>
      <c r="M46" s="549"/>
      <c r="N46" s="549"/>
    </row>
    <row r="47" spans="1:14" s="550" customFormat="1" ht="35.25" hidden="1" thickBot="1">
      <c r="A47" s="544"/>
      <c r="B47" s="544"/>
      <c r="C47" s="666" t="s">
        <v>1011</v>
      </c>
      <c r="D47" s="667" t="s">
        <v>285</v>
      </c>
      <c r="E47" s="667"/>
      <c r="F47" s="668" t="s">
        <v>531</v>
      </c>
      <c r="G47" s="669"/>
      <c r="H47" s="670"/>
      <c r="I47" s="671">
        <f t="shared" si="3"/>
        <v>0</v>
      </c>
      <c r="J47" s="671">
        <f>J48+J49+J50+J51</f>
        <v>0</v>
      </c>
      <c r="K47" s="671">
        <f>K48+K49+K50+K51</f>
        <v>0</v>
      </c>
      <c r="L47" s="671">
        <f>L48+L49+L50+L51</f>
        <v>0</v>
      </c>
      <c r="M47" s="549"/>
      <c r="N47" s="549"/>
    </row>
    <row r="48" spans="1:14" s="550" customFormat="1" ht="50.25" hidden="1">
      <c r="A48" s="544"/>
      <c r="B48" s="544"/>
      <c r="C48" s="146" t="s">
        <v>992</v>
      </c>
      <c r="D48" s="146" t="s">
        <v>993</v>
      </c>
      <c r="E48" s="146" t="s">
        <v>184</v>
      </c>
      <c r="F48" s="672" t="s">
        <v>1018</v>
      </c>
      <c r="G48" s="470" t="s">
        <v>1012</v>
      </c>
      <c r="H48" s="634" t="s">
        <v>972</v>
      </c>
      <c r="I48" s="485">
        <f t="shared" si="3"/>
        <v>0</v>
      </c>
      <c r="J48" s="665"/>
      <c r="K48" s="665"/>
      <c r="L48" s="665"/>
      <c r="M48" s="549"/>
      <c r="N48" s="549"/>
    </row>
    <row r="49" spans="1:14" s="550" customFormat="1" ht="65.25" customHeight="1" hidden="1">
      <c r="A49" s="544"/>
      <c r="B49" s="544"/>
      <c r="C49" s="146" t="s">
        <v>992</v>
      </c>
      <c r="D49" s="146" t="s">
        <v>993</v>
      </c>
      <c r="E49" s="146" t="s">
        <v>184</v>
      </c>
      <c r="F49" s="672" t="s">
        <v>1018</v>
      </c>
      <c r="G49" s="470" t="s">
        <v>1045</v>
      </c>
      <c r="H49" s="634" t="s">
        <v>1056</v>
      </c>
      <c r="I49" s="488">
        <f t="shared" si="3"/>
        <v>0</v>
      </c>
      <c r="J49" s="664"/>
      <c r="K49" s="665"/>
      <c r="L49" s="665"/>
      <c r="M49" s="549"/>
      <c r="N49" s="549"/>
    </row>
    <row r="50" spans="1:14" s="550" customFormat="1" ht="50.25" hidden="1">
      <c r="A50" s="544"/>
      <c r="B50" s="544"/>
      <c r="C50" s="146" t="s">
        <v>992</v>
      </c>
      <c r="D50" s="146" t="s">
        <v>993</v>
      </c>
      <c r="E50" s="146" t="s">
        <v>184</v>
      </c>
      <c r="F50" s="672" t="s">
        <v>1018</v>
      </c>
      <c r="G50" s="473" t="s">
        <v>1044</v>
      </c>
      <c r="H50" s="634" t="s">
        <v>1056</v>
      </c>
      <c r="I50" s="488">
        <f t="shared" si="3"/>
        <v>0</v>
      </c>
      <c r="J50" s="664"/>
      <c r="K50" s="664"/>
      <c r="L50" s="664"/>
      <c r="M50" s="549"/>
      <c r="N50" s="549"/>
    </row>
    <row r="51" spans="1:14" s="550" customFormat="1" ht="51" hidden="1" thickBot="1">
      <c r="A51" s="544"/>
      <c r="B51" s="544"/>
      <c r="C51" s="146" t="s">
        <v>992</v>
      </c>
      <c r="D51" s="146" t="s">
        <v>993</v>
      </c>
      <c r="E51" s="146" t="s">
        <v>184</v>
      </c>
      <c r="F51" s="672" t="s">
        <v>1018</v>
      </c>
      <c r="G51" s="659" t="s">
        <v>1047</v>
      </c>
      <c r="H51" s="634" t="s">
        <v>1056</v>
      </c>
      <c r="I51" s="660">
        <f t="shared" si="3"/>
        <v>0</v>
      </c>
      <c r="J51" s="548"/>
      <c r="K51" s="548"/>
      <c r="L51" s="548"/>
      <c r="M51" s="549"/>
      <c r="N51" s="549"/>
    </row>
    <row r="52" spans="1:12" s="5" customFormat="1" ht="19.5" customHeight="1" thickBot="1">
      <c r="A52" s="30"/>
      <c r="B52" s="249"/>
      <c r="C52" s="497"/>
      <c r="D52" s="498"/>
      <c r="E52" s="499"/>
      <c r="F52" s="500" t="s">
        <v>59</v>
      </c>
      <c r="G52" s="501"/>
      <c r="H52" s="501"/>
      <c r="I52" s="678">
        <f>I10+I41+I45+I47</f>
        <v>0</v>
      </c>
      <c r="J52" s="678">
        <f>J10+J41+J45+J47</f>
        <v>0</v>
      </c>
      <c r="K52" s="678">
        <f>K10+K41+K45+K47</f>
        <v>0</v>
      </c>
      <c r="L52" s="678">
        <f>L10+L41+L45+L47</f>
        <v>0</v>
      </c>
    </row>
    <row r="53" spans="6:12" ht="18">
      <c r="F53" s="212" t="s">
        <v>1048</v>
      </c>
      <c r="G53"/>
      <c r="H53" s="212" t="s">
        <v>1049</v>
      </c>
      <c r="I53"/>
      <c r="L53" s="32"/>
    </row>
    <row r="54" ht="52.5" customHeight="1">
      <c r="L54" s="32"/>
    </row>
    <row r="55" spans="2:12" ht="36" customHeight="1">
      <c r="B55" s="958"/>
      <c r="C55" s="959"/>
      <c r="D55" s="959"/>
      <c r="E55" s="959"/>
      <c r="F55" s="959"/>
      <c r="G55" s="959"/>
      <c r="H55" s="959"/>
      <c r="I55" s="959"/>
      <c r="J55" s="959"/>
      <c r="K55" s="959"/>
      <c r="L55" s="959"/>
    </row>
    <row r="56" spans="3:10" ht="36.75" customHeight="1">
      <c r="C56" s="33"/>
      <c r="J56" s="34"/>
    </row>
    <row r="57" spans="3:10" ht="31.5" customHeight="1">
      <c r="C57" s="35"/>
      <c r="J57" s="36"/>
    </row>
    <row r="58" spans="3:10" ht="44.25" customHeight="1">
      <c r="C58" s="35"/>
      <c r="J58" s="36"/>
    </row>
    <row r="59" spans="3:10" ht="67.5" customHeight="1">
      <c r="C59" s="35"/>
      <c r="J59" s="36"/>
    </row>
    <row r="60" ht="18">
      <c r="J60" s="36"/>
    </row>
    <row r="65" ht="15">
      <c r="J65" s="32"/>
    </row>
  </sheetData>
  <sheetProtection/>
  <mergeCells count="15">
    <mergeCell ref="D7:D8"/>
    <mergeCell ref="E7:E8"/>
    <mergeCell ref="F7:F8"/>
    <mergeCell ref="G7:G8"/>
    <mergeCell ref="H7:H8"/>
    <mergeCell ref="J1:L2"/>
    <mergeCell ref="C5:D5"/>
    <mergeCell ref="C4:D4"/>
    <mergeCell ref="C3:G3"/>
    <mergeCell ref="H3:L3"/>
    <mergeCell ref="B55:L55"/>
    <mergeCell ref="I7:I8"/>
    <mergeCell ref="J7:J8"/>
    <mergeCell ref="K7:L7"/>
    <mergeCell ref="C7:C8"/>
  </mergeCells>
  <printOptions/>
  <pageMargins left="0.7480314960629921" right="0.7480314960629921" top="0.984251968503937" bottom="0.984251968503937" header="0.5118110236220472" footer="0.5118110236220472"/>
  <pageSetup fitToHeight="4" fitToWidth="1" horizontalDpi="600" verticalDpi="600" orientation="landscape" paperSize="9" scale="57" r:id="rId1"/>
  <rowBreaks count="1" manualBreakCount="1">
    <brk id="62" max="11" man="1"/>
  </rowBreaks>
</worksheet>
</file>

<file path=xl/worksheets/sheet8.xml><?xml version="1.0" encoding="utf-8"?>
<worksheet xmlns="http://schemas.openxmlformats.org/spreadsheetml/2006/main" xmlns:r="http://schemas.openxmlformats.org/officeDocument/2006/relationships">
  <dimension ref="B1:N49"/>
  <sheetViews>
    <sheetView view="pageBreakPreview" zoomScale="60" zoomScaleNormal="80" zoomScalePageLayoutView="0" workbookViewId="0" topLeftCell="A1">
      <selection activeCell="X14" sqref="X14"/>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21.33203125" style="0" customWidth="1"/>
    <col min="10" max="10" width="15.5" style="0" customWidth="1"/>
    <col min="11" max="11" width="13" style="0" bestFit="1" customWidth="1"/>
  </cols>
  <sheetData>
    <row r="1" spans="6:11" ht="75" customHeight="1">
      <c r="F1" s="7"/>
      <c r="G1" s="923" t="s">
        <v>1111</v>
      </c>
      <c r="H1" s="923"/>
      <c r="I1" s="923"/>
      <c r="J1" s="625"/>
      <c r="K1" s="625"/>
    </row>
    <row r="2" spans="7:9" ht="12.75">
      <c r="G2" s="923"/>
      <c r="H2" s="923"/>
      <c r="I2" s="923"/>
    </row>
    <row r="3" spans="2:10" ht="21.75" customHeight="1">
      <c r="B3" s="969" t="s">
        <v>1050</v>
      </c>
      <c r="C3" s="829"/>
      <c r="D3" s="829"/>
      <c r="E3" s="829"/>
      <c r="F3" s="829"/>
      <c r="G3" s="829"/>
      <c r="H3" s="829"/>
      <c r="I3" s="829"/>
      <c r="J3" s="829"/>
    </row>
    <row r="4" spans="2:5" ht="18.75" customHeight="1">
      <c r="B4" s="289">
        <v>13557000000</v>
      </c>
      <c r="E4" s="252"/>
    </row>
    <row r="5" ht="12.75">
      <c r="B5" s="288" t="s">
        <v>497</v>
      </c>
    </row>
    <row r="6" ht="3.75" customHeight="1" thickBot="1"/>
    <row r="7" spans="2:14" ht="125.25" thickBot="1">
      <c r="B7" s="261" t="s">
        <v>443</v>
      </c>
      <c r="C7" s="262" t="s">
        <v>444</v>
      </c>
      <c r="D7" s="262" t="s">
        <v>445</v>
      </c>
      <c r="E7" s="262" t="s">
        <v>446</v>
      </c>
      <c r="F7" s="262" t="s">
        <v>641</v>
      </c>
      <c r="G7" s="262" t="s">
        <v>447</v>
      </c>
      <c r="H7" s="262" t="s">
        <v>448</v>
      </c>
      <c r="I7" s="262" t="s">
        <v>449</v>
      </c>
      <c r="J7" s="263" t="s">
        <v>450</v>
      </c>
      <c r="K7" s="251"/>
      <c r="L7" s="251"/>
      <c r="M7" s="251"/>
      <c r="N7" s="251"/>
    </row>
    <row r="8" spans="2:10" ht="15.75" hidden="1" thickBot="1">
      <c r="B8" s="253" t="s">
        <v>89</v>
      </c>
      <c r="C8" s="254" t="s">
        <v>15</v>
      </c>
      <c r="D8" s="406"/>
      <c r="E8" s="255" t="s">
        <v>71</v>
      </c>
      <c r="F8" s="256"/>
      <c r="G8" s="256"/>
      <c r="H8" s="256"/>
      <c r="I8" s="256"/>
      <c r="J8" s="257"/>
    </row>
    <row r="9" spans="2:10" ht="15.75" hidden="1" thickBot="1">
      <c r="B9" s="258"/>
      <c r="C9" s="259"/>
      <c r="D9" s="260"/>
      <c r="E9" s="118"/>
      <c r="F9" s="118"/>
      <c r="G9" s="118"/>
      <c r="H9" s="118"/>
      <c r="I9" s="118"/>
      <c r="J9" s="119"/>
    </row>
    <row r="10" spans="2:10" ht="34.5">
      <c r="B10" s="679" t="s">
        <v>89</v>
      </c>
      <c r="C10" s="680" t="s">
        <v>15</v>
      </c>
      <c r="D10" s="681"/>
      <c r="E10" s="682" t="s">
        <v>572</v>
      </c>
      <c r="F10" s="683"/>
      <c r="G10" s="683"/>
      <c r="H10" s="683"/>
      <c r="I10" s="684">
        <f>I13+I34+I37+I43</f>
        <v>0</v>
      </c>
      <c r="J10" s="685"/>
    </row>
    <row r="11" spans="2:10" ht="36" hidden="1">
      <c r="B11" s="686" t="s">
        <v>985</v>
      </c>
      <c r="C11" s="687" t="s">
        <v>986</v>
      </c>
      <c r="D11" s="688" t="s">
        <v>987</v>
      </c>
      <c r="E11" s="689" t="s">
        <v>988</v>
      </c>
      <c r="F11" s="690" t="s">
        <v>1091</v>
      </c>
      <c r="G11" s="691"/>
      <c r="H11" s="691"/>
      <c r="I11" s="692"/>
      <c r="J11" s="693"/>
    </row>
    <row r="12" spans="2:10" ht="36" hidden="1">
      <c r="B12" s="686" t="s">
        <v>985</v>
      </c>
      <c r="C12" s="687" t="s">
        <v>986</v>
      </c>
      <c r="D12" s="688" t="s">
        <v>987</v>
      </c>
      <c r="E12" s="689" t="s">
        <v>988</v>
      </c>
      <c r="F12" s="690"/>
      <c r="G12" s="691"/>
      <c r="H12" s="691"/>
      <c r="I12" s="692"/>
      <c r="J12" s="693"/>
    </row>
    <row r="13" spans="2:10" ht="17.25" hidden="1">
      <c r="B13" s="694"/>
      <c r="C13" s="695"/>
      <c r="D13" s="695"/>
      <c r="E13" s="696" t="s">
        <v>1084</v>
      </c>
      <c r="F13" s="696"/>
      <c r="G13" s="697"/>
      <c r="H13" s="697"/>
      <c r="I13" s="698">
        <f>SUM(I11:I12)</f>
        <v>0</v>
      </c>
      <c r="J13" s="699"/>
    </row>
    <row r="14" spans="2:10" ht="72">
      <c r="B14" s="700" t="s">
        <v>551</v>
      </c>
      <c r="C14" s="688" t="s">
        <v>537</v>
      </c>
      <c r="D14" s="688" t="s">
        <v>553</v>
      </c>
      <c r="E14" s="701" t="s">
        <v>554</v>
      </c>
      <c r="F14" s="690" t="s">
        <v>1107</v>
      </c>
      <c r="G14" s="691"/>
      <c r="H14" s="691"/>
      <c r="I14" s="692">
        <v>-600000</v>
      </c>
      <c r="J14" s="702"/>
    </row>
    <row r="15" spans="2:10" ht="36" hidden="1">
      <c r="B15" s="700" t="s">
        <v>551</v>
      </c>
      <c r="C15" s="688" t="s">
        <v>537</v>
      </c>
      <c r="D15" s="688" t="s">
        <v>553</v>
      </c>
      <c r="E15" s="701" t="s">
        <v>554</v>
      </c>
      <c r="F15" s="690"/>
      <c r="G15" s="691"/>
      <c r="H15" s="691"/>
      <c r="I15" s="692"/>
      <c r="J15" s="702"/>
    </row>
    <row r="16" spans="2:10" ht="90" hidden="1">
      <c r="B16" s="700" t="s">
        <v>551</v>
      </c>
      <c r="C16" s="688" t="s">
        <v>537</v>
      </c>
      <c r="D16" s="688" t="s">
        <v>553</v>
      </c>
      <c r="E16" s="701" t="s">
        <v>554</v>
      </c>
      <c r="F16" s="690" t="s">
        <v>1019</v>
      </c>
      <c r="G16" s="691"/>
      <c r="H16" s="691"/>
      <c r="I16" s="692"/>
      <c r="J16" s="702"/>
    </row>
    <row r="17" spans="2:10" ht="72" hidden="1">
      <c r="B17" s="700" t="s">
        <v>551</v>
      </c>
      <c r="C17" s="688" t="s">
        <v>537</v>
      </c>
      <c r="D17" s="688" t="s">
        <v>553</v>
      </c>
      <c r="E17" s="701" t="s">
        <v>554</v>
      </c>
      <c r="F17" s="690" t="s">
        <v>1020</v>
      </c>
      <c r="G17" s="691"/>
      <c r="H17" s="691"/>
      <c r="I17" s="692"/>
      <c r="J17" s="702"/>
    </row>
    <row r="18" spans="2:10" ht="36" hidden="1">
      <c r="B18" s="700" t="s">
        <v>551</v>
      </c>
      <c r="C18" s="688" t="s">
        <v>537</v>
      </c>
      <c r="D18" s="688" t="s">
        <v>553</v>
      </c>
      <c r="E18" s="701" t="s">
        <v>554</v>
      </c>
      <c r="F18" s="703" t="s">
        <v>573</v>
      </c>
      <c r="G18" s="704"/>
      <c r="H18" s="704"/>
      <c r="I18" s="705"/>
      <c r="J18" s="706"/>
    </row>
    <row r="19" spans="2:10" ht="36" hidden="1">
      <c r="B19" s="700" t="s">
        <v>551</v>
      </c>
      <c r="C19" s="688" t="s">
        <v>537</v>
      </c>
      <c r="D19" s="688" t="s">
        <v>553</v>
      </c>
      <c r="E19" s="701" t="s">
        <v>554</v>
      </c>
      <c r="F19" s="703" t="s">
        <v>1021</v>
      </c>
      <c r="G19" s="707"/>
      <c r="H19" s="707"/>
      <c r="I19" s="708"/>
      <c r="J19" s="709"/>
    </row>
    <row r="20" spans="2:10" ht="54" hidden="1">
      <c r="B20" s="700" t="s">
        <v>551</v>
      </c>
      <c r="C20" s="688" t="s">
        <v>537</v>
      </c>
      <c r="D20" s="688" t="s">
        <v>553</v>
      </c>
      <c r="E20" s="701" t="s">
        <v>554</v>
      </c>
      <c r="F20" s="703" t="s">
        <v>1022</v>
      </c>
      <c r="G20" s="707"/>
      <c r="H20" s="707"/>
      <c r="I20" s="708"/>
      <c r="J20" s="709"/>
    </row>
    <row r="21" spans="2:10" ht="54" hidden="1">
      <c r="B21" s="700" t="s">
        <v>551</v>
      </c>
      <c r="C21" s="688" t="s">
        <v>537</v>
      </c>
      <c r="D21" s="688" t="s">
        <v>553</v>
      </c>
      <c r="E21" s="701" t="s">
        <v>554</v>
      </c>
      <c r="F21" s="703" t="s">
        <v>1023</v>
      </c>
      <c r="G21" s="707"/>
      <c r="H21" s="707"/>
      <c r="I21" s="708"/>
      <c r="J21" s="709"/>
    </row>
    <row r="22" spans="2:10" ht="54" hidden="1">
      <c r="B22" s="700" t="s">
        <v>551</v>
      </c>
      <c r="C22" s="688" t="s">
        <v>537</v>
      </c>
      <c r="D22" s="688" t="s">
        <v>553</v>
      </c>
      <c r="E22" s="701" t="s">
        <v>554</v>
      </c>
      <c r="F22" s="703" t="s">
        <v>1024</v>
      </c>
      <c r="G22" s="707"/>
      <c r="H22" s="707"/>
      <c r="I22" s="708"/>
      <c r="J22" s="709"/>
    </row>
    <row r="23" spans="2:10" ht="54" hidden="1">
      <c r="B23" s="700" t="s">
        <v>551</v>
      </c>
      <c r="C23" s="688" t="s">
        <v>537</v>
      </c>
      <c r="D23" s="688" t="s">
        <v>553</v>
      </c>
      <c r="E23" s="701" t="s">
        <v>554</v>
      </c>
      <c r="F23" s="703" t="s">
        <v>1025</v>
      </c>
      <c r="G23" s="707"/>
      <c r="H23" s="707"/>
      <c r="I23" s="708"/>
      <c r="J23" s="709"/>
    </row>
    <row r="24" spans="2:10" ht="54" hidden="1">
      <c r="B24" s="700" t="s">
        <v>551</v>
      </c>
      <c r="C24" s="688" t="s">
        <v>537</v>
      </c>
      <c r="D24" s="688" t="s">
        <v>553</v>
      </c>
      <c r="E24" s="701" t="s">
        <v>554</v>
      </c>
      <c r="F24" s="703" t="s">
        <v>1026</v>
      </c>
      <c r="G24" s="707"/>
      <c r="H24" s="707"/>
      <c r="I24" s="708"/>
      <c r="J24" s="709"/>
    </row>
    <row r="25" spans="2:10" ht="54" hidden="1">
      <c r="B25" s="700" t="s">
        <v>551</v>
      </c>
      <c r="C25" s="688" t="s">
        <v>537</v>
      </c>
      <c r="D25" s="688" t="s">
        <v>553</v>
      </c>
      <c r="E25" s="701" t="s">
        <v>554</v>
      </c>
      <c r="F25" s="703" t="s">
        <v>1027</v>
      </c>
      <c r="G25" s="707"/>
      <c r="H25" s="707"/>
      <c r="I25" s="708"/>
      <c r="J25" s="709"/>
    </row>
    <row r="26" spans="2:10" ht="54" hidden="1">
      <c r="B26" s="700" t="s">
        <v>551</v>
      </c>
      <c r="C26" s="688" t="s">
        <v>537</v>
      </c>
      <c r="D26" s="688" t="s">
        <v>553</v>
      </c>
      <c r="E26" s="701" t="s">
        <v>554</v>
      </c>
      <c r="F26" s="703" t="s">
        <v>1028</v>
      </c>
      <c r="G26" s="707"/>
      <c r="H26" s="707"/>
      <c r="I26" s="708"/>
      <c r="J26" s="709"/>
    </row>
    <row r="27" spans="2:10" ht="54" hidden="1">
      <c r="B27" s="700" t="s">
        <v>551</v>
      </c>
      <c r="C27" s="688" t="s">
        <v>537</v>
      </c>
      <c r="D27" s="688" t="s">
        <v>553</v>
      </c>
      <c r="E27" s="701" t="s">
        <v>554</v>
      </c>
      <c r="F27" s="703" t="s">
        <v>1029</v>
      </c>
      <c r="G27" s="707"/>
      <c r="H27" s="707"/>
      <c r="I27" s="708"/>
      <c r="J27" s="709"/>
    </row>
    <row r="28" spans="2:10" ht="72" hidden="1">
      <c r="B28" s="700" t="s">
        <v>551</v>
      </c>
      <c r="C28" s="688" t="s">
        <v>537</v>
      </c>
      <c r="D28" s="688" t="s">
        <v>553</v>
      </c>
      <c r="E28" s="701" t="s">
        <v>554</v>
      </c>
      <c r="F28" s="703" t="s">
        <v>1030</v>
      </c>
      <c r="G28" s="707"/>
      <c r="H28" s="707"/>
      <c r="I28" s="708"/>
      <c r="J28" s="709"/>
    </row>
    <row r="29" spans="2:10" ht="54" hidden="1">
      <c r="B29" s="700" t="s">
        <v>551</v>
      </c>
      <c r="C29" s="688" t="s">
        <v>537</v>
      </c>
      <c r="D29" s="688" t="s">
        <v>553</v>
      </c>
      <c r="E29" s="701" t="s">
        <v>554</v>
      </c>
      <c r="F29" s="703" t="s">
        <v>1031</v>
      </c>
      <c r="G29" s="707"/>
      <c r="H29" s="707"/>
      <c r="I29" s="708"/>
      <c r="J29" s="709"/>
    </row>
    <row r="30" spans="2:10" ht="54" hidden="1">
      <c r="B30" s="700" t="s">
        <v>551</v>
      </c>
      <c r="C30" s="688" t="s">
        <v>537</v>
      </c>
      <c r="D30" s="688" t="s">
        <v>553</v>
      </c>
      <c r="E30" s="701" t="s">
        <v>554</v>
      </c>
      <c r="F30" s="703" t="s">
        <v>1032</v>
      </c>
      <c r="G30" s="707"/>
      <c r="H30" s="707"/>
      <c r="I30" s="708"/>
      <c r="J30" s="709"/>
    </row>
    <row r="31" spans="2:10" ht="36" hidden="1">
      <c r="B31" s="700" t="s">
        <v>551</v>
      </c>
      <c r="C31" s="688" t="s">
        <v>537</v>
      </c>
      <c r="D31" s="688" t="s">
        <v>553</v>
      </c>
      <c r="E31" s="701" t="s">
        <v>554</v>
      </c>
      <c r="F31" s="710" t="s">
        <v>727</v>
      </c>
      <c r="G31" s="707"/>
      <c r="H31" s="707"/>
      <c r="I31" s="711"/>
      <c r="J31" s="709"/>
    </row>
    <row r="32" spans="2:10" ht="54" hidden="1">
      <c r="B32" s="700" t="s">
        <v>551</v>
      </c>
      <c r="C32" s="688" t="s">
        <v>537</v>
      </c>
      <c r="D32" s="688" t="s">
        <v>553</v>
      </c>
      <c r="E32" s="701" t="s">
        <v>554</v>
      </c>
      <c r="F32" s="710" t="s">
        <v>1033</v>
      </c>
      <c r="G32" s="707"/>
      <c r="H32" s="707"/>
      <c r="I32" s="711"/>
      <c r="J32" s="709"/>
    </row>
    <row r="33" spans="2:10" ht="36" hidden="1">
      <c r="B33" s="700" t="s">
        <v>551</v>
      </c>
      <c r="C33" s="688" t="s">
        <v>537</v>
      </c>
      <c r="D33" s="688" t="s">
        <v>553</v>
      </c>
      <c r="E33" s="701" t="s">
        <v>554</v>
      </c>
      <c r="F33" s="710" t="s">
        <v>1052</v>
      </c>
      <c r="G33" s="707"/>
      <c r="H33" s="707"/>
      <c r="I33" s="711"/>
      <c r="J33" s="709"/>
    </row>
    <row r="34" spans="2:10" ht="17.25">
      <c r="B34" s="694"/>
      <c r="C34" s="695"/>
      <c r="D34" s="695"/>
      <c r="E34" s="696" t="s">
        <v>574</v>
      </c>
      <c r="F34" s="696"/>
      <c r="G34" s="697"/>
      <c r="H34" s="697"/>
      <c r="I34" s="698">
        <f>SUM(I14:I33)</f>
        <v>-600000</v>
      </c>
      <c r="J34" s="699"/>
    </row>
    <row r="35" spans="2:10" ht="36">
      <c r="B35" s="686" t="s">
        <v>977</v>
      </c>
      <c r="C35" s="687" t="s">
        <v>978</v>
      </c>
      <c r="D35" s="688" t="s">
        <v>553</v>
      </c>
      <c r="E35" s="689" t="s">
        <v>980</v>
      </c>
      <c r="F35" s="690" t="s">
        <v>1108</v>
      </c>
      <c r="G35" s="691"/>
      <c r="H35" s="691"/>
      <c r="I35" s="692">
        <v>600000</v>
      </c>
      <c r="J35" s="693"/>
    </row>
    <row r="36" spans="2:10" ht="90" hidden="1">
      <c r="B36" s="686" t="s">
        <v>977</v>
      </c>
      <c r="C36" s="687" t="s">
        <v>978</v>
      </c>
      <c r="D36" s="688" t="s">
        <v>553</v>
      </c>
      <c r="E36" s="689" t="s">
        <v>980</v>
      </c>
      <c r="F36" s="690" t="s">
        <v>1034</v>
      </c>
      <c r="G36" s="691"/>
      <c r="H36" s="691"/>
      <c r="I36" s="692"/>
      <c r="J36" s="693"/>
    </row>
    <row r="37" spans="2:10" ht="18" thickBot="1">
      <c r="B37" s="694"/>
      <c r="C37" s="695"/>
      <c r="D37" s="695"/>
      <c r="E37" s="696" t="s">
        <v>1035</v>
      </c>
      <c r="F37" s="696"/>
      <c r="G37" s="697"/>
      <c r="H37" s="697"/>
      <c r="I37" s="698">
        <f>SUM(I35:I36)</f>
        <v>600000</v>
      </c>
      <c r="J37" s="699"/>
    </row>
    <row r="38" spans="2:10" ht="54" hidden="1">
      <c r="B38" s="800" t="s">
        <v>979</v>
      </c>
      <c r="C38" s="801" t="s">
        <v>56</v>
      </c>
      <c r="D38" s="801" t="s">
        <v>553</v>
      </c>
      <c r="E38" s="689" t="s">
        <v>1036</v>
      </c>
      <c r="F38" s="802" t="s">
        <v>1092</v>
      </c>
      <c r="G38" s="798"/>
      <c r="H38" s="798"/>
      <c r="I38" s="803"/>
      <c r="J38" s="799"/>
    </row>
    <row r="39" spans="2:10" ht="54" hidden="1">
      <c r="B39" s="800" t="s">
        <v>979</v>
      </c>
      <c r="C39" s="801" t="s">
        <v>56</v>
      </c>
      <c r="D39" s="801" t="s">
        <v>553</v>
      </c>
      <c r="E39" s="689" t="s">
        <v>1036</v>
      </c>
      <c r="F39" s="802" t="s">
        <v>1093</v>
      </c>
      <c r="G39" s="798"/>
      <c r="H39" s="798"/>
      <c r="I39" s="803"/>
      <c r="J39" s="799"/>
    </row>
    <row r="40" spans="2:10" ht="36" hidden="1">
      <c r="B40" s="686" t="s">
        <v>979</v>
      </c>
      <c r="C40" s="687" t="s">
        <v>56</v>
      </c>
      <c r="D40" s="688" t="s">
        <v>553</v>
      </c>
      <c r="E40" s="689" t="s">
        <v>1036</v>
      </c>
      <c r="F40" s="690" t="s">
        <v>1090</v>
      </c>
      <c r="G40" s="691"/>
      <c r="H40" s="691"/>
      <c r="I40" s="692"/>
      <c r="J40" s="693"/>
    </row>
    <row r="41" spans="2:10" ht="36" hidden="1">
      <c r="B41" s="804" t="s">
        <v>979</v>
      </c>
      <c r="C41" s="805" t="s">
        <v>56</v>
      </c>
      <c r="D41" s="712" t="s">
        <v>553</v>
      </c>
      <c r="E41" s="689" t="s">
        <v>1036</v>
      </c>
      <c r="F41" s="802" t="s">
        <v>1099</v>
      </c>
      <c r="G41" s="806"/>
      <c r="H41" s="806"/>
      <c r="I41" s="803"/>
      <c r="J41" s="807"/>
    </row>
    <row r="42" spans="2:10" ht="54" hidden="1">
      <c r="B42" s="804" t="s">
        <v>979</v>
      </c>
      <c r="C42" s="805" t="s">
        <v>56</v>
      </c>
      <c r="D42" s="712" t="s">
        <v>553</v>
      </c>
      <c r="E42" s="689" t="s">
        <v>1036</v>
      </c>
      <c r="F42" s="802" t="s">
        <v>1100</v>
      </c>
      <c r="G42" s="806"/>
      <c r="H42" s="806"/>
      <c r="I42" s="803"/>
      <c r="J42" s="807"/>
    </row>
    <row r="43" spans="2:10" ht="18" hidden="1" thickBot="1">
      <c r="B43" s="694"/>
      <c r="C43" s="695"/>
      <c r="D43" s="695"/>
      <c r="E43" s="696" t="s">
        <v>1037</v>
      </c>
      <c r="F43" s="696"/>
      <c r="G43" s="697"/>
      <c r="H43" s="697"/>
      <c r="I43" s="698">
        <f>SUM(I38:I42)</f>
        <v>0</v>
      </c>
      <c r="J43" s="699"/>
    </row>
    <row r="44" spans="2:10" ht="51.75" hidden="1">
      <c r="B44" s="679" t="s">
        <v>249</v>
      </c>
      <c r="C44" s="680" t="s">
        <v>248</v>
      </c>
      <c r="D44" s="681"/>
      <c r="E44" s="682" t="s">
        <v>1041</v>
      </c>
      <c r="F44" s="683"/>
      <c r="G44" s="683"/>
      <c r="H44" s="683"/>
      <c r="I44" s="684">
        <f>I47</f>
        <v>0</v>
      </c>
      <c r="J44" s="685"/>
    </row>
    <row r="45" spans="2:10" ht="54" hidden="1">
      <c r="B45" s="700" t="s">
        <v>996</v>
      </c>
      <c r="C45" s="688" t="s">
        <v>997</v>
      </c>
      <c r="D45" s="688" t="s">
        <v>553</v>
      </c>
      <c r="E45" s="701" t="s">
        <v>998</v>
      </c>
      <c r="F45" s="713" t="s">
        <v>1089</v>
      </c>
      <c r="G45" s="704"/>
      <c r="H45" s="704"/>
      <c r="I45" s="705"/>
      <c r="J45" s="706"/>
    </row>
    <row r="46" spans="2:10" ht="18" hidden="1">
      <c r="B46" s="700" t="s">
        <v>996</v>
      </c>
      <c r="C46" s="688" t="s">
        <v>997</v>
      </c>
      <c r="D46" s="688" t="s">
        <v>553</v>
      </c>
      <c r="E46" s="701" t="s">
        <v>998</v>
      </c>
      <c r="F46" s="726"/>
      <c r="G46" s="707"/>
      <c r="H46" s="707"/>
      <c r="I46" s="711"/>
      <c r="J46" s="709"/>
    </row>
    <row r="47" spans="2:10" ht="18" hidden="1" thickBot="1">
      <c r="B47" s="694"/>
      <c r="C47" s="695"/>
      <c r="D47" s="695"/>
      <c r="E47" s="696" t="s">
        <v>1039</v>
      </c>
      <c r="F47" s="714"/>
      <c r="G47" s="697"/>
      <c r="H47" s="697"/>
      <c r="I47" s="698">
        <f>I45+I46</f>
        <v>0</v>
      </c>
      <c r="J47" s="699"/>
    </row>
    <row r="48" spans="2:10" s="3" customFormat="1" ht="18" thickBot="1">
      <c r="B48" s="966"/>
      <c r="C48" s="967"/>
      <c r="D48" s="968"/>
      <c r="E48" s="715" t="s">
        <v>75</v>
      </c>
      <c r="F48" s="716"/>
      <c r="G48" s="715"/>
      <c r="H48" s="715"/>
      <c r="I48" s="717">
        <f>I10+I44</f>
        <v>0</v>
      </c>
      <c r="J48" s="718"/>
    </row>
    <row r="49" spans="5:7" ht="18">
      <c r="E49" s="212" t="s">
        <v>1048</v>
      </c>
      <c r="G49" s="212" t="s">
        <v>1049</v>
      </c>
    </row>
  </sheetData>
  <sheetProtection/>
  <mergeCells count="3">
    <mergeCell ref="B48:D48"/>
    <mergeCell ref="B3:J3"/>
    <mergeCell ref="G1:I2"/>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973"/>
      <c r="F1" s="973"/>
      <c r="G1" s="973"/>
      <c r="H1" s="973"/>
    </row>
    <row r="2" spans="5:8" ht="16.5" hidden="1">
      <c r="E2" s="974"/>
      <c r="F2" s="974"/>
      <c r="G2" s="974"/>
      <c r="H2" s="974"/>
    </row>
    <row r="3" spans="5:8" ht="16.5" hidden="1">
      <c r="E3" s="974"/>
      <c r="F3" s="974"/>
      <c r="G3" s="974"/>
      <c r="H3" s="974"/>
    </row>
    <row r="4" spans="5:8" ht="16.5" hidden="1">
      <c r="E4" s="974"/>
      <c r="F4" s="974"/>
      <c r="G4" s="974"/>
      <c r="H4" s="974"/>
    </row>
    <row r="5" spans="7:8" ht="12.75" hidden="1">
      <c r="G5" s="975"/>
      <c r="H5" s="975"/>
    </row>
    <row r="6" ht="12.75" hidden="1"/>
    <row r="7" ht="12.75" hidden="1"/>
    <row r="8" ht="12.75" hidden="1"/>
    <row r="9" ht="12.75" hidden="1"/>
    <row r="10" spans="4:8" ht="12.75">
      <c r="D10" s="628"/>
      <c r="E10" s="728"/>
      <c r="F10" s="923" t="s">
        <v>1105</v>
      </c>
      <c r="G10" s="923"/>
      <c r="H10" s="923"/>
    </row>
    <row r="11" spans="4:8" ht="109.5" customHeight="1">
      <c r="D11" s="628"/>
      <c r="E11" s="725"/>
      <c r="F11" s="923"/>
      <c r="G11" s="923"/>
      <c r="H11" s="923"/>
    </row>
    <row r="12" spans="4:8" ht="14.25" customHeight="1">
      <c r="D12" s="628"/>
      <c r="E12" s="725"/>
      <c r="F12" s="725"/>
      <c r="G12" s="725"/>
      <c r="H12" s="628"/>
    </row>
    <row r="13" spans="2:8" ht="13.5" customHeight="1">
      <c r="B13" s="971" t="s">
        <v>1015</v>
      </c>
      <c r="C13" s="829"/>
      <c r="D13" s="829"/>
      <c r="E13" s="829"/>
      <c r="F13" s="829"/>
      <c r="G13" s="829"/>
      <c r="H13" s="829"/>
    </row>
    <row r="14" spans="2:8" ht="12.75">
      <c r="B14" s="829"/>
      <c r="C14" s="829"/>
      <c r="D14" s="829"/>
      <c r="E14" s="829"/>
      <c r="F14" s="829"/>
      <c r="G14" s="829"/>
      <c r="H14" s="829"/>
    </row>
    <row r="15" spans="2:8" ht="12.75">
      <c r="B15" s="829"/>
      <c r="C15" s="829"/>
      <c r="D15" s="829"/>
      <c r="E15" s="829"/>
      <c r="F15" s="829"/>
      <c r="G15" s="829"/>
      <c r="H15" s="829"/>
    </row>
    <row r="16" spans="2:8" ht="12.75">
      <c r="B16" s="287"/>
      <c r="C16" s="287"/>
      <c r="D16" s="287"/>
      <c r="E16" s="287"/>
      <c r="F16" s="287"/>
      <c r="G16" s="287"/>
      <c r="H16" s="287"/>
    </row>
    <row r="17" spans="2:8" ht="12.75">
      <c r="B17" s="289">
        <v>13557000000</v>
      </c>
      <c r="C17" s="287"/>
      <c r="D17" s="287"/>
      <c r="E17" s="287"/>
      <c r="F17" s="287"/>
      <c r="G17" s="287"/>
      <c r="H17" s="287"/>
    </row>
    <row r="18" spans="2:8" ht="12.75">
      <c r="B18" s="292" t="s">
        <v>497</v>
      </c>
      <c r="C18" s="287"/>
      <c r="D18" s="287"/>
      <c r="E18" s="287"/>
      <c r="F18" s="287"/>
      <c r="G18" s="287"/>
      <c r="H18" s="287"/>
    </row>
    <row r="19" ht="12" customHeight="1" thickBot="1"/>
    <row r="20" ht="13.5" hidden="1" thickBot="1"/>
    <row r="21" spans="1:8" ht="12.75">
      <c r="A21" s="983" t="s">
        <v>73</v>
      </c>
      <c r="B21" s="977" t="s">
        <v>74</v>
      </c>
      <c r="C21" s="116" t="s">
        <v>60</v>
      </c>
      <c r="D21" s="116" t="s">
        <v>64</v>
      </c>
      <c r="E21" s="116" t="s">
        <v>65</v>
      </c>
      <c r="F21" s="563" t="s">
        <v>67</v>
      </c>
      <c r="G21" s="116" t="s">
        <v>68</v>
      </c>
      <c r="H21" s="117" t="s">
        <v>68</v>
      </c>
    </row>
    <row r="22" spans="1:8" ht="12.75">
      <c r="A22" s="984"/>
      <c r="B22" s="978"/>
      <c r="C22" s="118" t="s">
        <v>61</v>
      </c>
      <c r="D22" s="118" t="s">
        <v>63</v>
      </c>
      <c r="E22" s="118" t="s">
        <v>61</v>
      </c>
      <c r="F22" s="564"/>
      <c r="G22" s="118" t="s">
        <v>69</v>
      </c>
      <c r="H22" s="119" t="s">
        <v>69</v>
      </c>
    </row>
    <row r="23" spans="1:8" ht="12.75">
      <c r="A23" s="984"/>
      <c r="B23" s="978"/>
      <c r="C23" s="118" t="s">
        <v>62</v>
      </c>
      <c r="D23" s="564" t="s">
        <v>679</v>
      </c>
      <c r="E23" s="118" t="s">
        <v>66</v>
      </c>
      <c r="F23" s="564" t="s">
        <v>680</v>
      </c>
      <c r="G23" s="118" t="s">
        <v>70</v>
      </c>
      <c r="H23" s="565" t="s">
        <v>680</v>
      </c>
    </row>
    <row r="24" spans="1:8" ht="12.75">
      <c r="A24" s="984"/>
      <c r="B24" s="978"/>
      <c r="C24" s="120">
        <v>2271</v>
      </c>
      <c r="D24" s="120">
        <v>2272</v>
      </c>
      <c r="E24" s="120">
        <v>2273</v>
      </c>
      <c r="F24" s="120">
        <v>2274</v>
      </c>
      <c r="G24" s="120">
        <v>2275</v>
      </c>
      <c r="H24" s="121">
        <v>2275</v>
      </c>
    </row>
    <row r="25" spans="1:8" ht="1.5" customHeight="1" thickBot="1">
      <c r="A25" s="985"/>
      <c r="B25" s="979"/>
      <c r="C25" s="122"/>
      <c r="D25" s="122"/>
      <c r="E25" s="122"/>
      <c r="F25" s="122"/>
      <c r="G25" s="122"/>
      <c r="H25" s="123"/>
    </row>
    <row r="26" spans="1:8" ht="26.25">
      <c r="A26" s="590" t="s">
        <v>15</v>
      </c>
      <c r="B26" s="591" t="s">
        <v>963</v>
      </c>
      <c r="C26" s="592">
        <f aca="true" t="shared" si="0" ref="C26:H26">SUM(C27:C36)</f>
        <v>0</v>
      </c>
      <c r="D26" s="592">
        <f t="shared" si="0"/>
        <v>2090</v>
      </c>
      <c r="E26" s="592">
        <f t="shared" si="0"/>
        <v>0</v>
      </c>
      <c r="F26" s="592">
        <f t="shared" si="0"/>
        <v>0</v>
      </c>
      <c r="G26" s="592">
        <f t="shared" si="0"/>
        <v>0</v>
      </c>
      <c r="H26" s="592">
        <f t="shared" si="0"/>
        <v>0</v>
      </c>
    </row>
    <row r="27" spans="1:8" ht="12.75" hidden="1">
      <c r="A27" s="568" t="s">
        <v>281</v>
      </c>
      <c r="B27" s="569" t="s">
        <v>681</v>
      </c>
      <c r="C27" s="618"/>
      <c r="D27" s="618"/>
      <c r="E27" s="618"/>
      <c r="F27" s="618"/>
      <c r="G27" s="618"/>
      <c r="H27" s="579"/>
    </row>
    <row r="28" spans="1:8" ht="12.75" hidden="1">
      <c r="A28" s="570" t="s">
        <v>20</v>
      </c>
      <c r="B28" s="567" t="s">
        <v>969</v>
      </c>
      <c r="C28" s="619"/>
      <c r="D28" s="619"/>
      <c r="E28" s="619"/>
      <c r="F28" s="619"/>
      <c r="G28" s="620"/>
      <c r="H28" s="621"/>
    </row>
    <row r="29" spans="1:8" ht="26.25" hidden="1">
      <c r="A29" s="570" t="s">
        <v>257</v>
      </c>
      <c r="B29" s="567" t="s">
        <v>970</v>
      </c>
      <c r="C29" s="619"/>
      <c r="D29" s="619"/>
      <c r="E29" s="619"/>
      <c r="F29" s="619"/>
      <c r="G29" s="620"/>
      <c r="H29" s="622"/>
    </row>
    <row r="30" spans="1:8" ht="12.75" hidden="1">
      <c r="A30" s="570" t="s">
        <v>259</v>
      </c>
      <c r="B30" s="567" t="s">
        <v>722</v>
      </c>
      <c r="C30" s="619"/>
      <c r="D30" s="619"/>
      <c r="E30" s="619"/>
      <c r="F30" s="619"/>
      <c r="G30" s="620"/>
      <c r="H30" s="621"/>
    </row>
    <row r="31" spans="1:8" ht="12.75" hidden="1">
      <c r="A31" s="570" t="s">
        <v>328</v>
      </c>
      <c r="B31" s="567" t="s">
        <v>723</v>
      </c>
      <c r="C31" s="619"/>
      <c r="D31" s="619"/>
      <c r="E31" s="619"/>
      <c r="F31" s="619"/>
      <c r="G31" s="620"/>
      <c r="H31" s="622"/>
    </row>
    <row r="32" spans="1:8" ht="39" hidden="1">
      <c r="A32" s="570" t="s">
        <v>165</v>
      </c>
      <c r="B32" s="571" t="s">
        <v>968</v>
      </c>
      <c r="C32" s="577"/>
      <c r="D32" s="577"/>
      <c r="E32" s="577"/>
      <c r="F32" s="577"/>
      <c r="G32" s="577"/>
      <c r="H32" s="623"/>
    </row>
    <row r="33" spans="1:8" ht="26.25" hidden="1">
      <c r="A33" s="572">
        <v>3105</v>
      </c>
      <c r="B33" s="571" t="s">
        <v>964</v>
      </c>
      <c r="C33" s="577"/>
      <c r="D33" s="577"/>
      <c r="E33" s="577"/>
      <c r="F33" s="577"/>
      <c r="G33" s="578"/>
      <c r="H33" s="579"/>
    </row>
    <row r="34" spans="1:8" ht="26.25" hidden="1">
      <c r="A34" s="572">
        <v>3121</v>
      </c>
      <c r="B34" s="571" t="s">
        <v>682</v>
      </c>
      <c r="C34" s="577"/>
      <c r="D34" s="577"/>
      <c r="E34" s="577"/>
      <c r="F34" s="577"/>
      <c r="G34" s="577"/>
      <c r="H34" s="579"/>
    </row>
    <row r="35" spans="1:8" ht="12.75">
      <c r="A35" s="570" t="s">
        <v>525</v>
      </c>
      <c r="B35" s="566" t="s">
        <v>683</v>
      </c>
      <c r="C35" s="577"/>
      <c r="D35" s="577">
        <v>2090</v>
      </c>
      <c r="E35" s="577"/>
      <c r="F35" s="432"/>
      <c r="G35" s="580"/>
      <c r="H35" s="581"/>
    </row>
    <row r="36" spans="1:9" ht="12.75" hidden="1">
      <c r="A36" s="570" t="s">
        <v>542</v>
      </c>
      <c r="B36" s="566" t="s">
        <v>684</v>
      </c>
      <c r="C36" s="577"/>
      <c r="D36" s="577"/>
      <c r="E36" s="577"/>
      <c r="F36" s="432"/>
      <c r="G36" s="580"/>
      <c r="H36" s="581"/>
      <c r="I36" s="125"/>
    </row>
    <row r="37" spans="1:9" ht="12.75" hidden="1">
      <c r="A37" s="570"/>
      <c r="B37" s="567"/>
      <c r="C37" s="614"/>
      <c r="D37" s="614"/>
      <c r="E37" s="614"/>
      <c r="F37" s="614"/>
      <c r="G37" s="608"/>
      <c r="H37" s="609"/>
      <c r="I37" s="125"/>
    </row>
    <row r="38" spans="1:8" ht="12.75" hidden="1">
      <c r="A38" s="981" t="s">
        <v>248</v>
      </c>
      <c r="B38" s="982" t="s">
        <v>973</v>
      </c>
      <c r="C38" s="972">
        <f aca="true" t="shared" si="1" ref="C38:H38">SUM(C40:C48)</f>
        <v>0</v>
      </c>
      <c r="D38" s="972">
        <f t="shared" si="1"/>
        <v>0</v>
      </c>
      <c r="E38" s="972">
        <f t="shared" si="1"/>
        <v>0</v>
      </c>
      <c r="F38" s="972">
        <f t="shared" si="1"/>
        <v>0</v>
      </c>
      <c r="G38" s="972">
        <f t="shared" si="1"/>
        <v>0</v>
      </c>
      <c r="H38" s="970">
        <f t="shared" si="1"/>
        <v>0</v>
      </c>
    </row>
    <row r="39" spans="1:8" ht="33" customHeight="1" hidden="1">
      <c r="A39" s="981"/>
      <c r="B39" s="982"/>
      <c r="C39" s="972"/>
      <c r="D39" s="972"/>
      <c r="E39" s="972"/>
      <c r="F39" s="972"/>
      <c r="G39" s="972"/>
      <c r="H39" s="970"/>
    </row>
    <row r="40" spans="1:8" ht="30" customHeight="1" hidden="1">
      <c r="A40" s="573" t="s">
        <v>521</v>
      </c>
      <c r="B40" s="571" t="s">
        <v>965</v>
      </c>
      <c r="C40" s="575"/>
      <c r="D40" s="575"/>
      <c r="E40" s="575"/>
      <c r="F40" s="582"/>
      <c r="G40" s="583"/>
      <c r="H40" s="584"/>
    </row>
    <row r="41" spans="1:8" ht="15" customHeight="1" hidden="1">
      <c r="A41" s="570" t="s">
        <v>113</v>
      </c>
      <c r="B41" s="571" t="s">
        <v>685</v>
      </c>
      <c r="C41" s="585"/>
      <c r="D41" s="585"/>
      <c r="E41" s="585"/>
      <c r="F41" s="585"/>
      <c r="G41" s="586"/>
      <c r="H41" s="587"/>
    </row>
    <row r="42" spans="1:8" ht="12.75" hidden="1">
      <c r="A42" s="570" t="s">
        <v>929</v>
      </c>
      <c r="B42" s="571" t="s">
        <v>686</v>
      </c>
      <c r="C42" s="585"/>
      <c r="D42" s="585"/>
      <c r="E42" s="585"/>
      <c r="F42" s="585"/>
      <c r="G42" s="586"/>
      <c r="H42" s="587"/>
    </row>
    <row r="43" spans="1:9" ht="12.75" hidden="1">
      <c r="A43" s="570" t="s">
        <v>931</v>
      </c>
      <c r="B43" s="574" t="s">
        <v>687</v>
      </c>
      <c r="C43" s="582"/>
      <c r="D43" s="575"/>
      <c r="E43" s="575"/>
      <c r="F43" s="575"/>
      <c r="G43" s="582"/>
      <c r="H43" s="588"/>
      <c r="I43" s="124"/>
    </row>
    <row r="44" spans="1:9" ht="12.75" hidden="1">
      <c r="A44" s="570" t="s">
        <v>141</v>
      </c>
      <c r="B44" s="571" t="s">
        <v>688</v>
      </c>
      <c r="C44" s="585"/>
      <c r="D44" s="585"/>
      <c r="E44" s="585"/>
      <c r="F44" s="585"/>
      <c r="G44" s="585"/>
      <c r="H44" s="589"/>
      <c r="I44" s="124"/>
    </row>
    <row r="45" spans="1:9" ht="12.75" hidden="1">
      <c r="A45" s="572">
        <v>1151</v>
      </c>
      <c r="B45" s="571" t="s">
        <v>689</v>
      </c>
      <c r="C45" s="585"/>
      <c r="D45" s="585"/>
      <c r="E45" s="585"/>
      <c r="F45" s="585"/>
      <c r="G45" s="585"/>
      <c r="H45" s="589"/>
      <c r="I45" s="124"/>
    </row>
    <row r="46" spans="1:9" ht="39" hidden="1">
      <c r="A46" s="572">
        <v>1141</v>
      </c>
      <c r="B46" s="574" t="s">
        <v>967</v>
      </c>
      <c r="C46" s="575"/>
      <c r="D46" s="575"/>
      <c r="E46" s="575"/>
      <c r="F46" s="575"/>
      <c r="G46" s="582"/>
      <c r="H46" s="588"/>
      <c r="I46" s="124"/>
    </row>
    <row r="47" spans="1:9" ht="12.75" hidden="1">
      <c r="A47" s="572">
        <v>5031</v>
      </c>
      <c r="B47" s="567" t="s">
        <v>690</v>
      </c>
      <c r="C47" s="575"/>
      <c r="D47" s="575"/>
      <c r="E47" s="575"/>
      <c r="F47" s="575"/>
      <c r="G47" s="582"/>
      <c r="H47" s="588"/>
      <c r="I47" s="124"/>
    </row>
    <row r="48" spans="1:9" ht="26.25" hidden="1">
      <c r="A48" s="572">
        <v>5061</v>
      </c>
      <c r="B48" s="574" t="s">
        <v>966</v>
      </c>
      <c r="C48" s="575"/>
      <c r="D48" s="575"/>
      <c r="E48" s="575"/>
      <c r="F48" s="575"/>
      <c r="G48" s="582"/>
      <c r="H48" s="588"/>
      <c r="I48" s="124"/>
    </row>
    <row r="49" spans="1:9" ht="26.25" hidden="1">
      <c r="A49" s="593">
        <v>10</v>
      </c>
      <c r="B49" s="607" t="s">
        <v>691</v>
      </c>
      <c r="C49" s="608">
        <f aca="true" t="shared" si="2" ref="C49:H49">SUM(C50:C54)</f>
        <v>0</v>
      </c>
      <c r="D49" s="608">
        <f t="shared" si="2"/>
        <v>0</v>
      </c>
      <c r="E49" s="608">
        <f t="shared" si="2"/>
        <v>0</v>
      </c>
      <c r="F49" s="608">
        <f t="shared" si="2"/>
        <v>0</v>
      </c>
      <c r="G49" s="608">
        <f t="shared" si="2"/>
        <v>0</v>
      </c>
      <c r="H49" s="609">
        <f t="shared" si="2"/>
        <v>0</v>
      </c>
      <c r="I49" s="124"/>
    </row>
    <row r="50" spans="1:9" ht="12.75" hidden="1">
      <c r="A50" s="570" t="s">
        <v>521</v>
      </c>
      <c r="B50" s="567" t="s">
        <v>692</v>
      </c>
      <c r="C50" s="575"/>
      <c r="D50" s="575"/>
      <c r="E50" s="575"/>
      <c r="F50" s="575"/>
      <c r="G50" s="575"/>
      <c r="H50" s="576"/>
      <c r="I50" s="124"/>
    </row>
    <row r="51" spans="1:9" ht="12.75" hidden="1">
      <c r="A51" s="572">
        <v>1080</v>
      </c>
      <c r="B51" s="574" t="s">
        <v>693</v>
      </c>
      <c r="C51" s="575"/>
      <c r="D51" s="575"/>
      <c r="E51" s="575"/>
      <c r="F51" s="575"/>
      <c r="G51" s="575"/>
      <c r="H51" s="576"/>
      <c r="I51" s="124"/>
    </row>
    <row r="52" spans="1:9" ht="12.75" hidden="1">
      <c r="A52" s="572">
        <v>4030</v>
      </c>
      <c r="B52" s="574" t="s">
        <v>694</v>
      </c>
      <c r="C52" s="575"/>
      <c r="D52" s="575"/>
      <c r="E52" s="575"/>
      <c r="F52" s="575"/>
      <c r="G52" s="575"/>
      <c r="H52" s="576"/>
      <c r="I52" s="124"/>
    </row>
    <row r="53" spans="1:9" ht="12.75" hidden="1">
      <c r="A53" s="572">
        <v>4060</v>
      </c>
      <c r="B53" s="574" t="s">
        <v>695</v>
      </c>
      <c r="C53" s="575"/>
      <c r="D53" s="575"/>
      <c r="E53" s="575"/>
      <c r="F53" s="575"/>
      <c r="G53" s="575"/>
      <c r="H53" s="576"/>
      <c r="I53" s="124"/>
    </row>
    <row r="54" spans="1:9" ht="12.75" hidden="1">
      <c r="A54" s="572">
        <v>4081</v>
      </c>
      <c r="B54" s="574" t="s">
        <v>696</v>
      </c>
      <c r="C54" s="575"/>
      <c r="D54" s="575"/>
      <c r="E54" s="575"/>
      <c r="F54" s="575"/>
      <c r="G54" s="575"/>
      <c r="H54" s="576"/>
      <c r="I54" s="124"/>
    </row>
    <row r="55" spans="1:9" ht="15" customHeight="1" hidden="1">
      <c r="A55" s="593">
        <v>37</v>
      </c>
      <c r="B55" s="607" t="s">
        <v>697</v>
      </c>
      <c r="C55" s="608"/>
      <c r="D55" s="608"/>
      <c r="E55" s="608"/>
      <c r="F55" s="608"/>
      <c r="G55" s="608"/>
      <c r="H55" s="609"/>
      <c r="I55" s="124"/>
    </row>
    <row r="56" spans="1:9" ht="20.25" customHeight="1" hidden="1">
      <c r="A56" s="613" t="s">
        <v>521</v>
      </c>
      <c r="B56" s="567" t="s">
        <v>962</v>
      </c>
      <c r="C56" s="614"/>
      <c r="D56" s="614"/>
      <c r="E56" s="614"/>
      <c r="F56" s="608"/>
      <c r="G56" s="608"/>
      <c r="H56" s="608"/>
      <c r="I56" s="126"/>
    </row>
    <row r="57" spans="1:10" ht="27.75" customHeight="1" thickBot="1">
      <c r="A57" s="610"/>
      <c r="B57" s="611" t="s">
        <v>75</v>
      </c>
      <c r="C57" s="612">
        <f aca="true" t="shared" si="3" ref="C57:H57">C26+C38+C49+C55</f>
        <v>0</v>
      </c>
      <c r="D57" s="612">
        <f t="shared" si="3"/>
        <v>2090</v>
      </c>
      <c r="E57" s="612">
        <f t="shared" si="3"/>
        <v>0</v>
      </c>
      <c r="F57" s="612">
        <f t="shared" si="3"/>
        <v>0</v>
      </c>
      <c r="G57" s="612">
        <f t="shared" si="3"/>
        <v>0</v>
      </c>
      <c r="H57" s="612">
        <f t="shared" si="3"/>
        <v>0</v>
      </c>
      <c r="I57" s="126"/>
      <c r="J57" s="125"/>
    </row>
    <row r="58" spans="1:9" ht="33" customHeight="1">
      <c r="A58" s="125"/>
      <c r="B58" s="212" t="s">
        <v>1048</v>
      </c>
      <c r="C58" s="212"/>
      <c r="D58" s="212" t="s">
        <v>1049</v>
      </c>
      <c r="E58" s="212"/>
      <c r="F58" s="125"/>
      <c r="G58" s="125"/>
      <c r="H58" s="125"/>
      <c r="I58" s="124"/>
    </row>
    <row r="59" spans="1:9" ht="12.75">
      <c r="A59" s="976"/>
      <c r="B59" s="976"/>
      <c r="C59" s="976"/>
      <c r="D59" s="976"/>
      <c r="E59" s="976"/>
      <c r="F59" s="976"/>
      <c r="G59" s="976"/>
      <c r="H59" s="976"/>
      <c r="I59" s="124"/>
    </row>
    <row r="60" spans="2:5" ht="12.75">
      <c r="B60" s="127"/>
      <c r="E60" t="s">
        <v>72</v>
      </c>
    </row>
    <row r="62" spans="2:8" ht="12.75" customHeight="1">
      <c r="B62" s="980"/>
      <c r="C62" s="980"/>
      <c r="D62" s="980"/>
      <c r="E62" s="980"/>
      <c r="F62" s="980"/>
      <c r="G62" s="980"/>
      <c r="H62" s="980"/>
    </row>
    <row r="63" spans="2:8" ht="37.5" customHeight="1">
      <c r="B63" s="980"/>
      <c r="C63" s="980"/>
      <c r="D63" s="980"/>
      <c r="E63" s="980"/>
      <c r="F63" s="980"/>
      <c r="G63" s="980"/>
      <c r="H63" s="980"/>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2021-04-26T11:21:23Z</cp:lastPrinted>
  <dcterms:created xsi:type="dcterms:W3CDTF">2014-01-17T10:52:16Z</dcterms:created>
  <dcterms:modified xsi:type="dcterms:W3CDTF">2021-04-26T11:21:27Z</dcterms:modified>
  <cp:category/>
  <cp:version/>
  <cp:contentType/>
  <cp:contentStatus/>
</cp:coreProperties>
</file>