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9312" activeTab="7"/>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state="hidden" r:id="rId7"/>
    <sheet name="дод.6" sheetId="8" r:id="rId8"/>
    <sheet name="дод.11" sheetId="9" state="hidden" r:id="rId9"/>
    <sheet name="дод.7" sheetId="10" state="hidden" r:id="rId10"/>
    <sheet name="дод.8" sheetId="11" state="hidden" r:id="rId11"/>
    <sheet name="дод.9" sheetId="12" state="hidden" r:id="rId12"/>
    <sheet name="дод.10" sheetId="13" state="hidden" r:id="rId13"/>
  </sheets>
  <definedNames>
    <definedName name="_xlfn.AGGREGATE" hidden="1">#NAME?</definedName>
    <definedName name="_xlnm.Print_Titles" localSheetId="0">'дод.1'!$A:$E,'дод.1'!$9:$10</definedName>
    <definedName name="_xlnm.Print_Area" localSheetId="0">'дод.1'!$A$1:$F$112</definedName>
    <definedName name="_xlnm.Print_Area" localSheetId="8">'дод.11'!$A$1:$J$124</definedName>
    <definedName name="_xlnm.Print_Area" localSheetId="1">'дод.2'!$A$1:$G$31</definedName>
    <definedName name="_xlnm.Print_Area" localSheetId="2">'дод.3'!$C$1:$S$116</definedName>
    <definedName name="_xlnm.Print_Area" localSheetId="3">'дод.3-1'!$B$1:$R$130</definedName>
    <definedName name="_xlnm.Print_Area" localSheetId="4">'дод.4 '!$A$1:$AB$37</definedName>
    <definedName name="_xlnm.Print_Area" localSheetId="5">'дод.4  '!$A$1:$E$54</definedName>
    <definedName name="_xlnm.Print_Area" localSheetId="6">'дод.5'!$C$1:$L$58</definedName>
    <definedName name="_xlnm.Print_Area" localSheetId="7">'дод.6'!$A$1:$J$128</definedName>
    <definedName name="_xlnm.Print_Area" localSheetId="9">'дод.7'!$A$1:$H$58</definedName>
    <definedName name="_xlnm.Print_Area" localSheetId="10">'дод.8'!$A$1:$B$182</definedName>
    <definedName name="_xlnm.Print_Area" localSheetId="11">'дод.9'!$A$1:$L$17</definedName>
  </definedNames>
  <calcPr fullCalcOnLoad="1"/>
</workbook>
</file>

<file path=xl/sharedStrings.xml><?xml version="1.0" encoding="utf-8"?>
<sst xmlns="http://schemas.openxmlformats.org/spreadsheetml/2006/main" count="2211" uniqueCount="1183">
  <si>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</si>
  <si>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</si>
  <si>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</si>
  <si>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</si>
  <si>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</si>
  <si>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</si>
  <si>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</si>
  <si>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</si>
  <si>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</si>
  <si>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</si>
  <si>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</si>
  <si>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</si>
  <si>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</si>
  <si>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</si>
  <si>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</si>
  <si>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</si>
  <si>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</si>
  <si>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</si>
  <si>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</si>
  <si>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</si>
  <si>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</si>
  <si>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</si>
  <si>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</si>
  <si>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</si>
  <si>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</si>
  <si>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</si>
  <si>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</si>
  <si>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</si>
  <si>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</si>
  <si>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</si>
  <si>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</si>
  <si>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</si>
  <si>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</si>
  <si>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</si>
  <si>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</si>
  <si>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</si>
  <si>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</si>
  <si>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</si>
  <si>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</si>
  <si>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</si>
  <si>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</si>
  <si>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</si>
  <si>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</si>
  <si>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</si>
  <si>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</si>
  <si>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</si>
  <si>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</si>
  <si>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</si>
  <si>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</si>
  <si>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</si>
  <si>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</si>
  <si>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</si>
  <si>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</si>
  <si>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</si>
  <si>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</si>
  <si>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</si>
  <si>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</si>
  <si>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</si>
  <si>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</si>
  <si>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</si>
  <si>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</si>
  <si>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</si>
  <si>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</si>
  <si>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</si>
  <si>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</si>
  <si>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</si>
  <si>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</si>
  <si>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</si>
  <si>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</si>
  <si>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</si>
  <si>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</si>
  <si>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</si>
  <si>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</si>
  <si>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</si>
  <si>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</si>
  <si>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</si>
  <si>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</si>
  <si>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</si>
  <si>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</si>
  <si>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</si>
  <si>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</si>
  <si>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</si>
  <si>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</si>
  <si>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</si>
  <si>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</si>
  <si>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</si>
  <si>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</si>
  <si>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</si>
  <si>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</si>
  <si>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</si>
  <si>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</si>
  <si>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</si>
  <si>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</si>
  <si>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</si>
  <si>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</si>
  <si>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</si>
  <si>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</si>
  <si>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</si>
  <si>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</si>
  <si>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</si>
  <si>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</si>
  <si>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</si>
  <si>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</si>
  <si>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</si>
  <si>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</si>
  <si>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</si>
  <si>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</si>
  <si>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</si>
  <si>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</si>
  <si>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</si>
  <si>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</si>
  <si>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</si>
  <si>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</si>
  <si>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</si>
  <si>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</si>
  <si>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</si>
  <si>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</si>
  <si>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</si>
  <si>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</si>
  <si>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</si>
  <si>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</si>
  <si>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</si>
  <si>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</si>
  <si>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</si>
  <si>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</si>
  <si>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</si>
  <si>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</si>
  <si>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</si>
  <si>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</si>
  <si>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</si>
  <si>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</si>
  <si>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</si>
  <si>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</si>
  <si>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</si>
  <si>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</si>
  <si>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</si>
  <si>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</si>
  <si>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</si>
  <si>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</si>
  <si>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</si>
  <si>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</si>
  <si>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</si>
  <si>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</si>
  <si>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</si>
  <si>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</si>
  <si>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</si>
  <si>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</si>
  <si>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</si>
  <si>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</si>
  <si>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</si>
  <si>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</si>
  <si>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</si>
  <si>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</si>
  <si>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</si>
  <si>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</si>
  <si>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</si>
  <si>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</si>
  <si>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</si>
  <si>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</si>
  <si>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</si>
  <si>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</si>
  <si>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</si>
  <si>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</si>
  <si>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</si>
  <si>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</si>
  <si>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</si>
  <si>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</si>
  <si>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</si>
  <si>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</si>
  <si>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</si>
  <si>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</si>
  <si>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</si>
  <si>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</si>
  <si>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</si>
  <si>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</si>
  <si>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</si>
  <si>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</si>
  <si>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</si>
  <si>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</si>
  <si>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</si>
  <si>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</si>
  <si>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</si>
  <si>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</si>
  <si>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</si>
  <si>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</si>
  <si>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</si>
  <si>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</si>
  <si>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</si>
  <si>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</si>
  <si>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</si>
  <si>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</si>
  <si>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</si>
  <si>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</si>
  <si>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</si>
  <si>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</si>
  <si>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</si>
  <si>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</si>
  <si>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</si>
  <si>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</si>
  <si>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</si>
  <si>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</si>
  <si>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</si>
  <si>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</si>
  <si>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</si>
  <si>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</si>
  <si>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</si>
  <si>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</si>
  <si>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</si>
  <si>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</si>
  <si>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</si>
  <si>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</si>
  <si>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</si>
  <si>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</si>
  <si>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</si>
  <si>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</si>
  <si>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</si>
  <si>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</si>
  <si>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</si>
  <si>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</si>
  <si>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</si>
  <si>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</si>
  <si>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</si>
  <si>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</si>
  <si>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</si>
  <si>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</si>
  <si>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</si>
  <si>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</si>
  <si>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</si>
  <si>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</si>
  <si>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</si>
  <si>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</si>
  <si>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</si>
  <si>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</si>
  <si>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</si>
  <si>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</si>
  <si>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</si>
  <si>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</si>
  <si>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</si>
  <si>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</si>
  <si>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</si>
  <si>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</si>
  <si>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</si>
  <si>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</si>
  <si>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</si>
  <si>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</si>
  <si>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</si>
  <si>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</si>
  <si>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</si>
  <si>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</si>
  <si>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</si>
  <si>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</si>
  <si>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</si>
  <si>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</si>
  <si>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</si>
  <si>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</si>
  <si>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</si>
  <si>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</si>
  <si>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</si>
  <si>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</si>
  <si>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</si>
  <si>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</si>
  <si>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</si>
  <si>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</si>
  <si>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</si>
  <si>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</si>
  <si>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</si>
  <si>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</si>
  <si>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</si>
  <si>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</si>
  <si>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</si>
  <si>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</si>
  <si>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</si>
  <si>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</si>
  <si>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</si>
  <si>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</si>
  <si>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</si>
  <si>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</si>
  <si>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</si>
  <si>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</si>
  <si>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</si>
  <si>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</si>
  <si>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</si>
  <si>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</si>
  <si>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</si>
  <si>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</si>
  <si>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</si>
  <si>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</si>
  <si>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</si>
  <si>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</si>
  <si>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</si>
  <si>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</si>
  <si>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</si>
  <si>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</si>
  <si>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</si>
  <si>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</si>
  <si>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</si>
  <si>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</si>
  <si>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</si>
  <si>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</si>
  <si>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</si>
  <si>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</si>
  <si>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</si>
  <si>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</si>
  <si>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</si>
  <si>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</si>
  <si>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</si>
  <si>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</si>
  <si>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</si>
  <si>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</si>
  <si>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</si>
  <si>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</si>
  <si>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</si>
  <si>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</si>
  <si>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</si>
  <si>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</si>
  <si>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</si>
  <si>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</si>
  <si>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</si>
  <si>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</si>
  <si>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</si>
  <si>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</si>
  <si>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</si>
  <si>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</si>
  <si>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</si>
  <si>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</si>
  <si>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</si>
  <si>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</si>
  <si>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</si>
  <si>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</si>
  <si>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</si>
  <si>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</si>
  <si>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</si>
  <si>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</si>
  <si>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</si>
  <si>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</si>
  <si>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</si>
  <si>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</si>
  <si>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</si>
  <si>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</si>
  <si>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</si>
  <si>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</si>
  <si>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</si>
  <si>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</si>
  <si>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</si>
  <si>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</si>
  <si>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</si>
  <si>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</si>
  <si>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</si>
  <si>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</si>
  <si>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</si>
  <si>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</si>
  <si>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</si>
  <si>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</si>
  <si>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</si>
  <si>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</si>
  <si>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</si>
  <si>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</si>
  <si>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</si>
  <si>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</si>
  <si>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</si>
  <si>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</si>
  <si>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</si>
  <si>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</si>
  <si>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</si>
  <si>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</si>
  <si>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</si>
  <si>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</si>
  <si>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</si>
  <si>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</si>
  <si>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</si>
  <si>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</si>
  <si>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</si>
  <si>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</si>
  <si>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</si>
  <si>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</si>
  <si>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</si>
  <si>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</si>
  <si>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</si>
  <si>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</si>
  <si>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</si>
  <si>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</si>
  <si>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</si>
  <si>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</si>
  <si>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</si>
  <si>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</si>
  <si>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</si>
  <si>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</si>
  <si>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</si>
  <si>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</si>
  <si>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</si>
  <si>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</si>
  <si>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</si>
  <si>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</si>
  <si>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</si>
  <si>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</si>
  <si>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</si>
  <si>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</si>
  <si>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</si>
  <si>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</si>
  <si>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</si>
  <si>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</si>
  <si>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</si>
  <si>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</si>
  <si>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</si>
  <si>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</si>
  <si>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</si>
  <si>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</si>
  <si>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</si>
  <si>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</si>
  <si>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</si>
  <si>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</si>
  <si>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</si>
  <si>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</si>
  <si>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</si>
  <si>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</si>
  <si>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</si>
  <si>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</si>
  <si>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</si>
  <si>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</si>
  <si>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</si>
  <si>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</si>
  <si>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</si>
  <si>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</si>
  <si>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</si>
  <si>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</si>
  <si>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</si>
  <si>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</si>
  <si>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</si>
  <si>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</si>
  <si>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</si>
  <si>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</si>
  <si>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</si>
  <si>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</si>
  <si>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</si>
  <si>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</si>
  <si>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</si>
  <si>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</si>
  <si>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</si>
  <si>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</si>
  <si>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</si>
  <si>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</si>
  <si>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</si>
  <si>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</si>
  <si>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</si>
  <si>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</si>
  <si>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</si>
  <si>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</si>
  <si>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</si>
  <si>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</si>
  <si>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</si>
  <si>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</si>
  <si>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</si>
  <si>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</si>
  <si>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</si>
  <si>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</si>
  <si>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</si>
  <si>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</si>
  <si>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</si>
  <si>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</si>
  <si>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</si>
  <si>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</si>
  <si>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</si>
  <si>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</si>
  <si>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</si>
  <si>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</si>
  <si>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</si>
  <si>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</si>
  <si>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</si>
  <si>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</si>
  <si>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</si>
  <si>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</si>
  <si>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</si>
  <si>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</si>
  <si>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</si>
  <si>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</si>
  <si>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</si>
  <si>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</si>
  <si>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</si>
  <si>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</si>
  <si>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</si>
  <si>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</si>
  <si>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</si>
  <si>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</si>
  <si>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</si>
  <si>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</si>
  <si>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</si>
  <si>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</si>
  <si>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</si>
  <si>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</si>
  <si>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</si>
  <si>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</si>
  <si>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</si>
  <si>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</si>
  <si>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</si>
  <si>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</si>
  <si>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</si>
  <si>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</si>
  <si>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</si>
  <si>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</si>
  <si>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</si>
  <si>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</si>
  <si>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</si>
  <si>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</si>
  <si>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</si>
  <si>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</si>
  <si>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</si>
  <si>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</si>
  <si>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</si>
  <si>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</si>
  <si>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</si>
  <si>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</si>
  <si>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</si>
  <si>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</si>
  <si>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</si>
  <si>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</si>
  <si>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</si>
  <si>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</si>
  <si>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</si>
  <si>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</si>
  <si>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</si>
  <si>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</si>
  <si>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</si>
  <si>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</si>
  <si>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</si>
  <si>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</si>
  <si>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</si>
  <si>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</si>
  <si>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</si>
  <si>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</si>
  <si>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</si>
  <si>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</si>
  <si>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</si>
  <si>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</si>
  <si>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</si>
  <si>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</si>
  <si>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</si>
  <si>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</si>
  <si>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</si>
  <si>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</si>
  <si>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</si>
  <si>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</si>
  <si>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</si>
  <si>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</si>
  <si>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</si>
  <si>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</si>
  <si>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</si>
  <si>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</si>
  <si>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</si>
  <si>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</si>
  <si>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</si>
  <si>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</si>
  <si>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</si>
  <si>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</si>
  <si>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</si>
  <si>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</si>
  <si>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</si>
  <si>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</si>
  <si>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</si>
  <si>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</si>
  <si>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</si>
  <si>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</si>
  <si>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</si>
  <si>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</si>
  <si>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</si>
  <si>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</si>
  <si>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</si>
  <si>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</si>
  <si>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</si>
  <si>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</si>
  <si>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</si>
  <si>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</si>
  <si>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</si>
  <si>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</si>
  <si>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Разом по 0117350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</si>
  <si>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</si>
  <si>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</si>
  <si>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</si>
  <si>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</si>
  <si>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</si>
  <si>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</si>
  <si>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</si>
  <si>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</si>
  <si>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</si>
  <si>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</si>
  <si>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</si>
  <si>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</si>
  <si>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</si>
  <si>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</si>
  <si>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</si>
  <si>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</si>
  <si>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</si>
  <si>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</si>
  <si>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</si>
  <si>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</si>
  <si>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</si>
  <si>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</si>
  <si>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</si>
  <si>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</si>
  <si>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</si>
  <si>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</si>
  <si>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</si>
  <si>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</si>
  <si>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</si>
  <si>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</si>
  <si>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</si>
  <si>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</si>
  <si>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</si>
  <si>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</si>
  <si>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</si>
  <si>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</si>
  <si>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</si>
  <si>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</si>
  <si>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</si>
  <si>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</si>
  <si>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</si>
  <si>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</si>
  <si>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</si>
  <si>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</si>
  <si>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</si>
  <si>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</si>
  <si>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</si>
  <si>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</si>
  <si>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</si>
  <si>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</si>
  <si>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</si>
  <si>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</si>
  <si>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</si>
  <si>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</si>
  <si>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</si>
  <si>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</si>
  <si>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</si>
  <si>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</si>
  <si>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</si>
  <si>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</si>
  <si>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</si>
  <si>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</si>
  <si>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</si>
  <si>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</si>
  <si>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</si>
  <si>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</si>
  <si>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</si>
  <si>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</si>
  <si>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</si>
  <si>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</si>
  <si>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</si>
  <si>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</si>
  <si>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</si>
  <si>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</si>
  <si>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</si>
  <si>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</si>
  <si>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</si>
  <si>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</si>
  <si>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</si>
  <si>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</si>
  <si>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</si>
  <si>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</si>
  <si>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</si>
  <si>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</si>
  <si>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</si>
  <si>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</si>
  <si>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</si>
  <si>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</si>
  <si>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</si>
  <si>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</si>
  <si>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</si>
  <si>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</si>
  <si>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</si>
  <si>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</si>
  <si>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</si>
  <si>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</si>
  <si>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</si>
  <si>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</si>
  <si>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</si>
  <si>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</si>
  <si>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</si>
  <si>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</si>
  <si>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</si>
  <si>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</si>
  <si>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</si>
  <si>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</si>
  <si>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</si>
  <si>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</si>
  <si>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</si>
  <si>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</si>
  <si>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</si>
  <si>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</si>
  <si>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</si>
  <si>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</si>
  <si>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</si>
  <si>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</si>
  <si>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</si>
  <si>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</si>
  <si>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</si>
  <si>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</si>
  <si>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</si>
  <si>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</si>
  <si>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</si>
  <si>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</si>
  <si>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</si>
  <si>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</si>
  <si>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</si>
  <si>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</si>
  <si>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</si>
  <si>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</si>
  <si>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</si>
  <si>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</si>
  <si>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</si>
  <si>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</si>
  <si>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</si>
  <si>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</si>
  <si>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</si>
  <si>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</si>
  <si>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</si>
  <si>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</si>
  <si>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</si>
  <si>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</si>
  <si>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</si>
  <si>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</si>
  <si>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</si>
  <si>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</si>
  <si>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</si>
  <si>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</si>
  <si>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</si>
  <si>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</si>
  <si>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</si>
  <si>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</si>
  <si>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</si>
  <si>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</si>
  <si>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</si>
  <si>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</si>
  <si>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</si>
  <si>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</si>
  <si>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</si>
  <si>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</si>
  <si>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</si>
  <si>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</si>
  <si>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</si>
  <si>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</si>
  <si>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</si>
  <si>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</si>
  <si>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</si>
  <si>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</si>
  <si>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</si>
  <si>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</si>
  <si>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</si>
  <si>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</si>
  <si>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</si>
  <si>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</si>
  <si>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</si>
  <si>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</si>
  <si>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</si>
  <si>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</si>
  <si>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</si>
  <si>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</si>
  <si>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</si>
  <si>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</si>
  <si>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</si>
  <si>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</si>
  <si>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</si>
  <si>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</si>
  <si>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</si>
  <si>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</si>
  <si>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</si>
  <si>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</si>
  <si>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</si>
  <si>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</si>
  <si>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</si>
  <si>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</si>
  <si>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</si>
  <si>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</si>
  <si>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</si>
  <si>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</si>
  <si>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</si>
  <si>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</si>
  <si>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</si>
  <si>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</si>
  <si>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</si>
  <si>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</si>
  <si>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</si>
  <si>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</si>
  <si>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</si>
  <si>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</si>
  <si>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</si>
  <si>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</si>
  <si>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</si>
  <si>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</si>
  <si>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</si>
  <si>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</si>
  <si>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</si>
  <si>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</si>
  <si>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</si>
  <si>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</si>
  <si>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</si>
  <si>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</si>
  <si>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</si>
  <si>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</si>
  <si>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</si>
  <si>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</si>
  <si>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</si>
  <si>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</si>
  <si>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</si>
  <si>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</si>
  <si>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</si>
  <si>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</si>
  <si>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</si>
  <si>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</si>
  <si>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</si>
  <si>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</si>
  <si>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</si>
  <si>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</si>
  <si>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</si>
  <si>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</si>
  <si>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</si>
  <si>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</si>
  <si>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</si>
  <si>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</si>
  <si>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</si>
  <si>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</si>
  <si>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</si>
  <si>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</si>
  <si>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</si>
  <si>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</si>
  <si>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</si>
  <si>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</si>
  <si>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</si>
  <si>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</si>
  <si>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</si>
  <si>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</si>
  <si>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</si>
  <si>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</si>
  <si>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</si>
  <si>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</si>
  <si>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</si>
  <si>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</si>
  <si>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</si>
  <si>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</si>
  <si>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</si>
  <si>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</si>
  <si>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</si>
  <si>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</si>
  <si>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</si>
  <si>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</si>
  <si>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</si>
  <si>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</si>
  <si>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</si>
  <si>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</si>
  <si>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</si>
  <si>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</si>
  <si>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</si>
  <si>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</si>
  <si>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</si>
  <si>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</si>
  <si>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</si>
  <si>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</si>
  <si>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</si>
  <si>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</si>
  <si>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</si>
  <si>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</si>
  <si>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</si>
  <si>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</si>
  <si>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</si>
  <si>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</si>
  <si>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</si>
  <si>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</si>
  <si>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</si>
  <si>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</si>
  <si>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</si>
  <si>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</si>
  <si>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</si>
  <si>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</si>
  <si>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</si>
  <si>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</si>
  <si>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</si>
  <si>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</si>
  <si>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</si>
  <si>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</si>
  <si>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</si>
  <si>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</si>
  <si>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</si>
  <si>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</si>
  <si>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</si>
  <si>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</si>
  <si>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</si>
  <si>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</si>
  <si>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</si>
  <si>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</si>
  <si>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</si>
  <si>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</si>
  <si>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</si>
  <si>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</si>
  <si>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</si>
  <si>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</si>
  <si>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</si>
  <si>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</si>
  <si>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</si>
  <si>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</si>
  <si>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</si>
  <si>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</si>
  <si>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</si>
  <si>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</si>
  <si>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</si>
  <si>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</si>
  <si>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</si>
  <si>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</si>
  <si>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</si>
  <si>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</si>
  <si>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</si>
  <si>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</si>
  <si>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</si>
  <si>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</si>
  <si>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</si>
  <si>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</si>
  <si>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</si>
  <si>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</si>
  <si>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</si>
  <si>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</si>
  <si>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</si>
  <si>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</si>
  <si>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</si>
  <si>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</si>
  <si>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</si>
  <si>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</si>
  <si>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</si>
  <si>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</si>
  <si>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</si>
  <si>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</si>
  <si>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</si>
  <si>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</si>
  <si>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</si>
  <si>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</si>
  <si>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</si>
  <si>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</si>
  <si>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</si>
  <si>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</si>
  <si>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</si>
  <si>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</si>
  <si>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</si>
  <si>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</si>
  <si>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</si>
  <si>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</si>
  <si>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</si>
  <si>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</si>
  <si>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</si>
  <si>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</si>
  <si>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</si>
  <si>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</si>
  <si>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</si>
  <si>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</si>
  <si>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</si>
  <si>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</si>
  <si>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</si>
  <si>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</si>
  <si>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</si>
  <si>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</si>
  <si>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</si>
  <si>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</si>
  <si>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</si>
  <si>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</si>
  <si>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</si>
  <si>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</si>
  <si>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</si>
  <si>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</si>
  <si>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</si>
  <si>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</si>
  <si>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</si>
  <si>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</si>
  <si>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</si>
  <si>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</si>
  <si>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</si>
  <si>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</si>
  <si>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</si>
  <si>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</si>
  <si>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</si>
  <si>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</si>
  <si>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</si>
  <si>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</si>
  <si>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</si>
  <si>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</si>
  <si>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</si>
  <si>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</si>
  <si>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</si>
  <si>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</si>
  <si>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</si>
  <si>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</si>
  <si>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</si>
  <si>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</si>
  <si>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</si>
  <si>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</si>
  <si>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</si>
  <si>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</si>
  <si>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</si>
  <si>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</si>
  <si>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</si>
  <si>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</si>
  <si>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</si>
  <si>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</si>
  <si>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</si>
  <si>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</si>
  <si>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</si>
  <si>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</si>
  <si>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0611061</t>
  </si>
  <si>
    <t>1061</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</si>
  <si>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</si>
  <si>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</si>
  <si>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</si>
  <si>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</si>
  <si>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</si>
  <si>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</si>
  <si>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</si>
  <si>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</si>
  <si>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</si>
  <si>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</si>
  <si>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</si>
  <si>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</si>
  <si>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</si>
  <si>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</si>
  <si>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</si>
  <si>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</si>
  <si>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</si>
  <si>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</si>
  <si>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</si>
  <si>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</si>
  <si>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Разом по 0117370</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</si>
  <si>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</si>
  <si>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</si>
  <si>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</si>
  <si>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</si>
  <si>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</si>
  <si>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</si>
  <si>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</si>
  <si>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</si>
  <si>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</si>
  <si>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</si>
  <si>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</si>
  <si>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</si>
  <si>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</si>
  <si>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</si>
  <si>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</si>
  <si>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</si>
  <si>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</si>
  <si>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</si>
  <si>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</si>
  <si>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</si>
  <si>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</si>
  <si>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</si>
  <si>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</si>
  <si>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</si>
  <si>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</si>
  <si>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</si>
  <si>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</si>
  <si>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</si>
  <si>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Рішення сесії №  116   від 25.02.2021 року</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</si>
  <si>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</si>
  <si>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</si>
  <si>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</si>
  <si>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</si>
  <si>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</si>
  <si>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</si>
  <si>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</si>
  <si>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</si>
  <si>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</si>
  <si>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</si>
  <si>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</si>
  <si>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</si>
  <si>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</si>
  <si>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</si>
  <si>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</si>
  <si>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</si>
  <si>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</si>
  <si>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</si>
  <si>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</si>
  <si>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</si>
  <si>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</si>
  <si>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</si>
  <si>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</si>
  <si>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</si>
  <si>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</si>
  <si>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</si>
  <si>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</si>
  <si>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Додаток № 10                                                                                до рішення сесії Золочівської міської ради  Золочівського району Львівської області від           № </t>
  </si>
  <si>
    <t xml:space="preserve">Додаток № 7                                                                                до рішення сесії Золочівської міської ради  Золочівського району Львівської області від       р. № </t>
  </si>
  <si>
    <t xml:space="preserve">Зміни до розподілу витрат бюджету Золочівської міської територіальної громади на реалізацію місцевих програм у 2021 році
</t>
  </si>
  <si>
    <t xml:space="preserve">Придбання житла для учасників бойових дій АТО  </t>
  </si>
  <si>
    <t>Придбання твердого палива (дрова) для учасників АТО</t>
  </si>
  <si>
    <t>Відпочинок сімей учасників АТО</t>
  </si>
  <si>
    <t>0117325</t>
  </si>
  <si>
    <t>7325</t>
  </si>
  <si>
    <t>Будівницьво споруд,установ та закладів фізичної культури і спорту</t>
  </si>
  <si>
    <t>0117463</t>
  </si>
  <si>
    <t>7463</t>
  </si>
  <si>
    <t>Утримання та розвиток  автомобільних доріг та дорожньої інфраструктури за рахунок  трансфертів з інших місцевих бюджетів</t>
  </si>
  <si>
    <t>0118230</t>
  </si>
  <si>
    <t>8230</t>
  </si>
  <si>
    <t>Інші заходи громадського порядку та безпеки</t>
  </si>
  <si>
    <t>0380</t>
  </si>
  <si>
    <t xml:space="preserve">Надання загальної середньої освіти  закладами загальної середньої освіти </t>
  </si>
  <si>
    <t>1017330</t>
  </si>
  <si>
    <t>1017000</t>
  </si>
  <si>
    <t>Програма з забезпечення осіб з інвалідністю та дітей з інвалідністю технічними та іншими засобами реабілітації на 2021 рік</t>
  </si>
  <si>
    <t>Капітальний ремонт ( реконструкція, будівництво) об'єктів комунальної власності Золочіської міської територіальної громади</t>
  </si>
  <si>
    <t>Капітальний ремонт тротуаруна вул. Січових Стрільців у м.Золочеві</t>
  </si>
  <si>
    <t>Співфінансування мікропроектів</t>
  </si>
  <si>
    <t>0617325</t>
  </si>
  <si>
    <t>Будівництво споруд, установ та закладів фізичної культури і спорту</t>
  </si>
  <si>
    <t>Разом по 0117325</t>
  </si>
  <si>
    <t>Капітальний ремонт будівлі управління соціального захисту населення Золочівської РДА по вул Пачовського,7 в м.Золочеві</t>
  </si>
  <si>
    <t>Капітальний ремонт вул.Шевченка м.Золочів</t>
  </si>
  <si>
    <t>Капітальний ремонт вул.Шевченка на ділянці від перехрестя вул.Героя України Ст.Бандери- вул.Львівської та  Т.Шевченка до буд. №200 в м.Золочеві</t>
  </si>
  <si>
    <t>Капітальний ремонт дорожнього полотна з влаштуванням водовідведення вулиці Покрови в м.Золочів</t>
  </si>
  <si>
    <t>Капітальний ремонт вул.Т.Шевченка-дольна від буд.27 до буд.39 у м.Золочеві</t>
  </si>
  <si>
    <t>Капітальний ремонт вул.Т.Шевченка-дольна  у м.Золочеві</t>
  </si>
  <si>
    <t>Утримання та розвиток автомобільних доріг та дорожньої інфраструктури за рахунок трансфертів з інших місцевих бюджетів</t>
  </si>
  <si>
    <t>Разом по 0117463</t>
  </si>
  <si>
    <t>Разом по 0118230</t>
  </si>
  <si>
    <t>Відділ з питань культури</t>
  </si>
  <si>
    <t>ЗМІНИ до РОЗПОДІЛУ   видатків бюджету Золочівської міської територіальної громади на 2021 рік</t>
  </si>
  <si>
    <t>7670</t>
  </si>
  <si>
    <t>0117670</t>
  </si>
  <si>
    <t>Внески до статутного капіталу суб'єктів госпожарювання</t>
  </si>
  <si>
    <t>Капітальний ремонт вул. Лесі Українки в м.Золочеві Львівської області</t>
  </si>
  <si>
    <t>Внески до статутного капіталу себ'єктів господарювання</t>
  </si>
  <si>
    <t>Разом по 0116030</t>
  </si>
  <si>
    <t>Разом по 0117670</t>
  </si>
  <si>
    <t>Разом по3719770</t>
  </si>
  <si>
    <t>Внески до статутного капіталу суб'єктів господарювання</t>
  </si>
  <si>
    <t>Розподіл коштів бюджету розвитку на співфінансування мікропроектів на придбавнню основних засобів Золочівської міської територіальної громади у 2021 році</t>
  </si>
  <si>
    <t xml:space="preserve"> Співфінансування мікропроекту Придбання обладнання для надання невідкладної медичної допомоги в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</si>
  <si>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Якісні гематологічні та клініко-діагностичні дослідження-запорука швидкої діагностики захворювань. Закупівля лабораторного обладнання для лікувально-діагностичного відділення КНП "Золочівська ЦРЛ", вул. Валова,2</t>
  </si>
  <si>
    <t>Співфінансування мікропроекту Екозвички, які змінюють життя: придбання сміттєвих контейнерів для населених пунктів Золочівської ТГ</t>
  </si>
  <si>
    <t>Співфінансування мікропроекту регіонального розвитку Покращення якості обслуговування мешканців Золочівської міської територіальної громади шляхом придбання спеціальної техніки для комунального підприємства Золочівське МВЖКП</t>
  </si>
  <si>
    <t>Співфінансування мікропроекту Придбання облаштування для навчально-виробничої майстерні ДПТНЗ "Червоненське ВПУ" в с.Червоне, з метою підготовки кваліфікованих робітників професій електрогазозварник, коваль ручного кування.</t>
  </si>
  <si>
    <t>Співфінансування мікропроекту 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</si>
  <si>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Співфінансування мікропроекту 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</si>
  <si>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Капітальний ремонт даху  амбулаторії групової практики с.Сасів КНП "Золочівська центральна районна лікарня"</t>
  </si>
  <si>
    <t>Співфінансування мікропроекту Поліція і громада: взаємодія заради безпеки(реконструкція системи відеоспостереження в Золочівській ТГ)</t>
  </si>
  <si>
    <t>Співфінансування мікропроекту Створення громадського простору для масового відпочинку населення на Великому острові річки Млинівки в м.Золочеві(II черга) капітальний ремонт</t>
  </si>
  <si>
    <t xml:space="preserve">Співфінансування мікропроекту Впорядкування громадського простору поряд із пам'яткою архітектури місцевого значення ХІХ ст. Палацовим комплексом (Ратуші) в м.Золочеві. Капітальний ремонт </t>
  </si>
  <si>
    <t>Співфінансування мікпропроекту Капітальний ремонт вуличного освітлення в с.Гологори по вул.Крупки, Заюра, Головна(частково), Заставна (частково)</t>
  </si>
  <si>
    <t>Співфінансування мікропроекту Капітальний ремонт освітлення пішоходних переходів у м.Золочеві</t>
  </si>
  <si>
    <t>Співфінансування мікропроекту Капітальний ремонт вуличного освітлення вул. Плугівській в с.Плугів</t>
  </si>
  <si>
    <t>Співфінансування мікропроекту Овітлення скверу  "Пам'яті Героїв України" та парку Гетьмана Україн Самійла Зборовського в м.Золочеві (капітальний ремонт)"</t>
  </si>
  <si>
    <t>Співфінансування мікропроекту Капітальний ремонт будівлі управління соціального захисту населення Золочівської РДА по вул Пачовського,7 в м.Золочеві</t>
  </si>
  <si>
    <t>Співфінансування мікропроекту Капітальний ремонт ДНЗ "Пролісок" в с.Гончарівка</t>
  </si>
  <si>
    <t>Співфінансування мікропроекту Капітальний ремонт санвузлів ДНЗ№6 "Вербиченька" вул. Богдана Хмельницького,3 м.Золочів</t>
  </si>
  <si>
    <t>Співфінансування мікропроекту Капітальний ремонт по заміні віконних та двірних блоків в ОЗЗСО І-ІІІ ст.№2 ім.М.Шашкевича м.Золочів</t>
  </si>
  <si>
    <t>Співфінансування мікропроекту Капітальний ремонт покрівлі  ДНЗ Гологірського НВК в с.Гологори</t>
  </si>
  <si>
    <t>Співфінансування мікропроекту Капітальний ремонт санвузла першої молодшої групи "Дзвіночок" ДНЗ №7 "Веселка" м.Золочів</t>
  </si>
  <si>
    <t>Співфінансування мікропроекту Школярі в безпеці-створення безпечних умов перебування 936 школярів на території закладу загальної серезньої освіти №1 м.Золочева Львівської області(капітальний ремонт об'єктів благоустрою пришкільної території)</t>
  </si>
  <si>
    <t>Співфінансування мікропроекту Будівництво дитячо-спортивного майданчика по вул Мирна в с.Княже Золочівського району Львівської області</t>
  </si>
  <si>
    <t>Капітальний ремонт вул.Львівська м.Золочів</t>
  </si>
  <si>
    <t>Капітальний ремонт вул. Січових Стрільців м.Золочів</t>
  </si>
  <si>
    <t>Капітальний ремонт вул.Чорновола м.Золочів</t>
  </si>
  <si>
    <t>Капітальний ремонт вул.Бродівська м.Золочів</t>
  </si>
  <si>
    <t>Капітальний ремонт вул. Степана Бандери м.Золочів</t>
  </si>
  <si>
    <t>Афганістан.Чорнобиль.АТО.Сквер пам'яті Героїв України Капітальний ремонт м.Золочів</t>
  </si>
  <si>
    <t>Капітальний ремонт вуличного освітлення по вул.А.Павлова м.Золочів</t>
  </si>
  <si>
    <t>Капітальний ремонт вуличного освітлення по вул. Ольжича м.Золочів</t>
  </si>
  <si>
    <t>Капітальний ремонт вуличного освітлення по вул. В.Кука м.Золочів</t>
  </si>
  <si>
    <t>Капітальний ремонт прилеглої території до житлового будинку вул. М.Черемшини 7 (ОСББ "Черемшина 7" м.Золочів</t>
  </si>
  <si>
    <t>Бюджет Поморянської селищної територіальної громади</t>
  </si>
  <si>
    <t>Рішення сесії №305  від  15.04.2021 року</t>
  </si>
  <si>
    <t>Субвенція з місцевого бюджету на забезпечення будівництва, реконструкцію, ремонту і утримання автомобільних доріг загального користування місцевого значення</t>
  </si>
  <si>
    <t xml:space="preserve">Співфінансування проекту регіонального розвитку Реконструкція водопостачання житлового масиву"Заріччя" з метою якісного забезпечення послугами існуючих абонентів та двох проектованих мікрорайонів для учасників ООС (АТО) в м.Золочів Львівської області </t>
  </si>
  <si>
    <t>Співфінансування мікропроекту Стежками Героїв с.Вороняки, відновлення історичної криївки з метою вшанування пам'яті Героїв УПА (нове будівництво)</t>
  </si>
  <si>
    <t>Разом по 0611021</t>
  </si>
  <si>
    <t>Співфінсування мікропроекту Придбання обладнання та предметів довгострокового користування для харчоблоку Червоненської ЗОШ І-ІІІ ступенів Золочівської міської ради</t>
  </si>
  <si>
    <t xml:space="preserve">Додаток № 11                                                                                до рішення сесії Золочівської міської ради  Золочівського району Львівської області від   20.05.2021 р. №         </t>
  </si>
  <si>
    <t>Субвенція з державного бюджету місцевим бюджетам на здійснення заходів щодо соціально-економічного розвитку окремих територій</t>
  </si>
  <si>
    <t>0117363</t>
  </si>
  <si>
    <t>7363</t>
  </si>
  <si>
    <t>Виконання інвестеційних проектів в рамках здійснення заходів щодо соціально-економічного розвитку окремих територій</t>
  </si>
  <si>
    <t>Державний  бюджет</t>
  </si>
  <si>
    <t xml:space="preserve">Додаток № 5                                                                                до рішення виконкому Золочівської міської ради  Золочівського району Львівської області від         р. №  </t>
  </si>
  <si>
    <t>Капітальний ремонт вуличного освітлення в с. Гологори Золочівського району Львівської області</t>
  </si>
  <si>
    <t>Капітальний ремонт вуличного освітлення в с.Розваж Золочівського району Львівської області</t>
  </si>
  <si>
    <t>Капітальний ремонт покрівлі у пункті здоров'я с.Підлипці Золочівського району Львівської олбасті</t>
  </si>
  <si>
    <t>Придбання та встановлення дитячого ігрового майданчика в м.Золочів, вуул.Польна, будинок 28 Золочівського району Львівської області</t>
  </si>
  <si>
    <t>Разом по 0117363</t>
  </si>
  <si>
    <t>до рішення виконкому Золочівської міської ради  Золочівського району Львівської області від 28.05.2021р. №    335</t>
  </si>
  <si>
    <t xml:space="preserve">Додаток № 2                                                       до рішення виконкому Золочівської міської ради  Золочівського району Львівської області від  28.05.2021  р. №335   </t>
  </si>
  <si>
    <t>Додаток  №3 рішення виконкому Золочівської міської ради Золочівського району Львівської області від 28.05.2021 р.  № 335  ,</t>
  </si>
  <si>
    <t>Додаток № 4                                                                                до рішення сесії Золочівської міської ради  Золочівського району Львівської області від  28.05.2021 р. №  335</t>
  </si>
  <si>
    <t xml:space="preserve">Додаток № 6                                                                                до рішення виконкому  Золочівської міської ради  Золочівського району Львівської області від  28.05.2021 р. №     335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</si>
</sst>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 numFmtId="219" formatCode="#,##0.000"/>
  </numFmts>
  <fonts count="119">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sz val="16"/>
      <name val="Times New Roman"/>
      <family val="1"/>
    </font>
    <font>
      <sz val="16"/>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i/>
      <sz val="11"/>
      <color indexed="8"/>
      <name val="Calibri"/>
      <family val="2"/>
    </font>
    <font>
      <sz val="8"/>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91" fillId="38" borderId="0" applyNumberFormat="0" applyBorder="0" applyAlignment="0" applyProtection="0"/>
    <xf numFmtId="0" fontId="91" fillId="39" borderId="0" applyNumberFormat="0" applyBorder="0" applyAlignment="0" applyProtection="0"/>
    <xf numFmtId="0" fontId="91" fillId="40" borderId="0" applyNumberFormat="0" applyBorder="0" applyAlignment="0" applyProtection="0"/>
    <xf numFmtId="0" fontId="91" fillId="41" borderId="0" applyNumberFormat="0" applyBorder="0" applyAlignment="0" applyProtection="0"/>
    <xf numFmtId="0" fontId="91" fillId="42" borderId="0" applyNumberFormat="0" applyBorder="0" applyAlignment="0" applyProtection="0"/>
    <xf numFmtId="0" fontId="91"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5"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6" fillId="0" borderId="10" applyNumberFormat="0" applyFill="0" applyAlignment="0" applyProtection="0"/>
    <xf numFmtId="0" fontId="6" fillId="3" borderId="0" applyNumberFormat="0" applyBorder="0" applyAlignment="0" applyProtection="0"/>
    <xf numFmtId="0" fontId="97"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8" fillId="47" borderId="13" applyNumberFormat="0" applyAlignment="0" applyProtection="0"/>
    <xf numFmtId="0" fontId="99"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10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117">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33" fillId="0" borderId="27"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7"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7" xfId="121" applyFont="1" applyBorder="1" applyAlignment="1">
      <alignment horizontal="center" wrapText="1"/>
      <protection/>
    </xf>
    <xf numFmtId="0" fontId="37" fillId="0" borderId="27" xfId="121" applyFont="1" applyBorder="1" applyAlignment="1">
      <alignment horizontal="center" wrapText="1"/>
      <protection/>
    </xf>
    <xf numFmtId="2" fontId="37" fillId="0" borderId="27" xfId="121" applyNumberFormat="1" applyFont="1" applyBorder="1" applyAlignment="1">
      <alignment horizontal="center" wrapText="1"/>
      <protection/>
    </xf>
    <xf numFmtId="0" fontId="59" fillId="0" borderId="26"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6" xfId="121" applyFont="1" applyBorder="1" applyAlignment="1">
      <alignment horizontal="left" vertical="top" wrapText="1"/>
      <protection/>
    </xf>
    <xf numFmtId="0" fontId="40" fillId="0" borderId="27" xfId="121" applyFont="1" applyBorder="1" applyAlignment="1">
      <alignment horizontal="center"/>
      <protection/>
    </xf>
    <xf numFmtId="0" fontId="40" fillId="0" borderId="27" xfId="121" applyFont="1" applyBorder="1">
      <alignment/>
      <protection/>
    </xf>
    <xf numFmtId="203" fontId="40" fillId="0" borderId="27" xfId="121" applyNumberFormat="1" applyFont="1" applyBorder="1" applyAlignment="1">
      <alignment horizontal="center"/>
      <protection/>
    </xf>
    <xf numFmtId="0" fontId="37" fillId="0" borderId="27"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6" xfId="121" applyFont="1" applyBorder="1">
      <alignment/>
      <protection/>
    </xf>
    <xf numFmtId="0" fontId="37" fillId="0" borderId="27"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101"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2"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2"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5"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3" fillId="0" borderId="0" xfId="0" applyFont="1" applyAlignment="1">
      <alignment/>
    </xf>
    <xf numFmtId="0" fontId="104" fillId="0" borderId="0" xfId="0" applyFont="1" applyAlignment="1">
      <alignment/>
    </xf>
    <xf numFmtId="0" fontId="105" fillId="0" borderId="0" xfId="0" applyFont="1" applyAlignment="1">
      <alignment/>
    </xf>
    <xf numFmtId="0" fontId="106"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7" fillId="12" borderId="15" xfId="0" applyFont="1" applyFill="1" applyBorder="1" applyAlignment="1">
      <alignment vertical="center"/>
    </xf>
    <xf numFmtId="0" fontId="107" fillId="12" borderId="15" xfId="0" applyFont="1" applyFill="1" applyBorder="1" applyAlignment="1">
      <alignment horizontal="center" vertical="center" wrapText="1"/>
    </xf>
    <xf numFmtId="2" fontId="107" fillId="12" borderId="15" xfId="0" applyNumberFormat="1" applyFont="1" applyFill="1" applyBorder="1" applyAlignment="1">
      <alignment vertical="center"/>
    </xf>
    <xf numFmtId="0" fontId="102"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109" fillId="0" borderId="0" xfId="0" applyFont="1" applyAlignment="1">
      <alignment/>
    </xf>
    <xf numFmtId="0" fontId="110" fillId="0" borderId="15" xfId="0" applyFont="1" applyBorder="1" applyAlignment="1">
      <alignment vertical="center"/>
    </xf>
    <xf numFmtId="0" fontId="110" fillId="0" borderId="15" xfId="0" applyFont="1" applyBorder="1" applyAlignment="1">
      <alignment vertical="center" wrapText="1"/>
    </xf>
    <xf numFmtId="2" fontId="110" fillId="12" borderId="15" xfId="0" applyNumberFormat="1" applyFont="1" applyFill="1" applyBorder="1" applyAlignment="1">
      <alignment vertical="center"/>
    </xf>
    <xf numFmtId="2" fontId="110"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6" xfId="106" applyNumberFormat="1" applyFont="1" applyFill="1" applyBorder="1" applyAlignment="1">
      <alignment horizontal="right" vertical="center"/>
      <protection/>
    </xf>
    <xf numFmtId="0" fontId="65" fillId="53" borderId="66" xfId="106" applyFont="1" applyFill="1" applyBorder="1" applyAlignment="1">
      <alignment horizontal="left" vertical="center" wrapText="1"/>
      <protection/>
    </xf>
    <xf numFmtId="1" fontId="19" fillId="53" borderId="66" xfId="106" applyNumberFormat="1" applyFont="1" applyFill="1" applyBorder="1" applyAlignment="1">
      <alignment horizontal="right" vertical="center"/>
      <protection/>
    </xf>
    <xf numFmtId="0" fontId="19" fillId="53" borderId="66" xfId="106" applyFont="1" applyFill="1" applyBorder="1" applyAlignment="1">
      <alignment horizontal="left" vertical="center" wrapText="1"/>
      <protection/>
    </xf>
    <xf numFmtId="1" fontId="0" fillId="53" borderId="66" xfId="106" applyNumberFormat="1" applyFont="1" applyFill="1" applyBorder="1" applyAlignment="1">
      <alignment horizontal="right" vertical="center"/>
      <protection/>
    </xf>
    <xf numFmtId="0" fontId="0" fillId="53" borderId="66" xfId="106" applyFont="1" applyFill="1" applyBorder="1" applyAlignment="1">
      <alignment horizontal="left" vertical="center" wrapText="1"/>
      <protection/>
    </xf>
    <xf numFmtId="2" fontId="111" fillId="0" borderId="15" xfId="0" applyNumberFormat="1" applyFont="1" applyBorder="1" applyAlignment="1">
      <alignment vertical="center"/>
    </xf>
    <xf numFmtId="0" fontId="111" fillId="0" borderId="15" xfId="0" applyFont="1" applyBorder="1" applyAlignment="1">
      <alignment horizontal="right" vertical="center"/>
    </xf>
    <xf numFmtId="0" fontId="111" fillId="0" borderId="15" xfId="0" applyFont="1" applyBorder="1" applyAlignment="1">
      <alignment vertical="center" wrapText="1"/>
    </xf>
    <xf numFmtId="1" fontId="20" fillId="12" borderId="67" xfId="104" applyNumberFormat="1" applyFont="1" applyFill="1" applyBorder="1" applyAlignment="1">
      <alignment horizontal="right" vertical="center"/>
      <protection/>
    </xf>
    <xf numFmtId="0" fontId="20" fillId="12" borderId="67"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7" xfId="104" applyNumberFormat="1" applyFont="1" applyFill="1" applyBorder="1" applyAlignment="1">
      <alignment vertical="center"/>
      <protection/>
    </xf>
    <xf numFmtId="1" fontId="65" fillId="53" borderId="66" xfId="104" applyNumberFormat="1" applyFont="1" applyFill="1" applyBorder="1" applyAlignment="1">
      <alignment horizontal="right" vertical="center"/>
      <protection/>
    </xf>
    <xf numFmtId="0" fontId="65" fillId="53" borderId="66"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6" xfId="104" applyNumberFormat="1" applyFont="1" applyFill="1" applyBorder="1" applyAlignment="1">
      <alignment vertical="center"/>
      <protection/>
    </xf>
    <xf numFmtId="1" fontId="0" fillId="53" borderId="66" xfId="104" applyNumberFormat="1" applyFont="1" applyFill="1" applyBorder="1" applyAlignment="1">
      <alignment horizontal="right" vertical="center"/>
      <protection/>
    </xf>
    <xf numFmtId="0" fontId="0" fillId="53" borderId="66"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6" xfId="104" applyNumberFormat="1" applyFont="1" applyFill="1" applyBorder="1" applyAlignment="1">
      <alignment vertical="center"/>
      <protection/>
    </xf>
    <xf numFmtId="0" fontId="111" fillId="0" borderId="0" xfId="0" applyFont="1" applyAlignment="1">
      <alignment/>
    </xf>
    <xf numFmtId="1" fontId="19" fillId="53" borderId="66" xfId="104" applyNumberFormat="1" applyFont="1" applyFill="1" applyBorder="1" applyAlignment="1">
      <alignment horizontal="right" vertical="center"/>
      <protection/>
    </xf>
    <xf numFmtId="0" fontId="19" fillId="53" borderId="66"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6" xfId="104" applyNumberFormat="1" applyFont="1" applyFill="1" applyBorder="1" applyAlignment="1">
      <alignment vertical="center"/>
      <protection/>
    </xf>
    <xf numFmtId="0" fontId="107" fillId="12" borderId="15" xfId="0" applyFont="1" applyFill="1" applyBorder="1" applyAlignment="1">
      <alignment horizontal="left" vertical="center" wrapText="1"/>
    </xf>
    <xf numFmtId="0" fontId="107" fillId="0" borderId="15" xfId="0" applyFont="1" applyBorder="1" applyAlignment="1">
      <alignment vertical="center"/>
    </xf>
    <xf numFmtId="0" fontId="107" fillId="0" borderId="15" xfId="0" applyFont="1" applyBorder="1" applyAlignment="1">
      <alignment horizontal="center" vertical="center" wrapText="1"/>
    </xf>
    <xf numFmtId="2" fontId="107" fillId="0" borderId="15" xfId="0" applyNumberFormat="1" applyFont="1" applyBorder="1" applyAlignment="1">
      <alignment vertical="center"/>
    </xf>
    <xf numFmtId="0" fontId="107" fillId="12" borderId="15" xfId="0" applyFont="1" applyFill="1" applyBorder="1" applyAlignment="1">
      <alignment horizontal="center" vertical="center"/>
    </xf>
    <xf numFmtId="0" fontId="107"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6" xfId="0" applyFont="1" applyFill="1" applyBorder="1" applyAlignment="1">
      <alignment horizontal="center" vertical="top" wrapText="1"/>
    </xf>
    <xf numFmtId="0" fontId="37" fillId="13" borderId="27" xfId="0" applyFont="1" applyFill="1" applyBorder="1" applyAlignment="1">
      <alignment horizontal="center" vertical="top" wrapText="1"/>
    </xf>
    <xf numFmtId="49" fontId="37" fillId="13" borderId="27" xfId="0" applyNumberFormat="1" applyFont="1" applyFill="1" applyBorder="1" applyAlignment="1">
      <alignment horizontal="center" vertical="top" wrapText="1"/>
    </xf>
    <xf numFmtId="0" fontId="40" fillId="13" borderId="27" xfId="0" applyFont="1" applyFill="1" applyBorder="1" applyAlignment="1">
      <alignment horizontal="justify" vertical="top" wrapText="1"/>
    </xf>
    <xf numFmtId="200" fontId="39" fillId="13" borderId="27"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8" xfId="0" applyBorder="1" applyAlignment="1">
      <alignment horizontal="center"/>
    </xf>
    <xf numFmtId="0" fontId="0" fillId="0" borderId="25" xfId="0" applyBorder="1" applyAlignment="1">
      <alignment/>
    </xf>
    <xf numFmtId="0" fontId="0" fillId="0" borderId="68"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69"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0" xfId="0" applyBorder="1" applyAlignment="1">
      <alignment horizontal="center"/>
    </xf>
    <xf numFmtId="0" fontId="19" fillId="0" borderId="37" xfId="0" applyFont="1" applyBorder="1" applyAlignment="1">
      <alignment horizontal="center" vertical="top" wrapText="1"/>
    </xf>
    <xf numFmtId="0" fontId="19" fillId="0" borderId="26" xfId="0" applyFont="1" applyBorder="1" applyAlignment="1">
      <alignment horizontal="center"/>
    </xf>
    <xf numFmtId="0" fontId="19" fillId="0" borderId="27"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1"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40" fillId="54" borderId="26" xfId="0" applyNumberFormat="1" applyFont="1" applyFill="1" applyBorder="1" applyAlignment="1" applyProtection="1">
      <alignment horizontal="center" vertical="center" wrapText="1"/>
      <protection/>
    </xf>
    <xf numFmtId="49" fontId="40" fillId="54" borderId="27" xfId="0" applyNumberFormat="1" applyFont="1" applyFill="1" applyBorder="1" applyAlignment="1">
      <alignment horizontal="center" vertical="center"/>
    </xf>
    <xf numFmtId="0" fontId="40" fillId="54" borderId="27" xfId="0" applyFont="1" applyFill="1" applyBorder="1" applyAlignment="1">
      <alignment horizontal="left" vertical="center" wrapText="1"/>
    </xf>
    <xf numFmtId="0" fontId="40" fillId="54" borderId="27" xfId="0" applyFont="1" applyFill="1" applyBorder="1" applyAlignment="1">
      <alignment vertical="top" wrapText="1"/>
    </xf>
    <xf numFmtId="4" fontId="40" fillId="54" borderId="27" xfId="0" applyNumberFormat="1" applyFont="1" applyFill="1" applyBorder="1" applyAlignment="1">
      <alignment horizontal="center" vertical="center" wrapText="1"/>
    </xf>
    <xf numFmtId="49" fontId="40" fillId="54" borderId="27" xfId="0" applyNumberFormat="1" applyFont="1" applyFill="1" applyBorder="1" applyAlignment="1" applyProtection="1">
      <alignment horizontal="center" vertical="center" wrapText="1"/>
      <protection/>
    </xf>
    <xf numFmtId="0" fontId="37" fillId="54" borderId="27" xfId="0" applyNumberFormat="1" applyFont="1" applyFill="1" applyBorder="1" applyAlignment="1" applyProtection="1">
      <alignment horizontal="center" vertical="center" wrapText="1"/>
      <protection/>
    </xf>
    <xf numFmtId="0" fontId="40" fillId="54" borderId="27" xfId="0" applyNumberFormat="1" applyFont="1" applyFill="1" applyBorder="1" applyAlignment="1" applyProtection="1">
      <alignment horizontal="center" vertical="center" wrapText="1"/>
      <protection/>
    </xf>
    <xf numFmtId="0" fontId="37" fillId="54" borderId="2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2"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8" xfId="0" applyFont="1" applyFill="1" applyBorder="1" applyAlignment="1">
      <alignment horizontal="right" vertical="center"/>
    </xf>
    <xf numFmtId="0" fontId="0" fillId="0" borderId="16" xfId="0" applyFont="1" applyBorder="1" applyAlignment="1">
      <alignment horizontal="right" vertical="center"/>
    </xf>
    <xf numFmtId="0" fontId="0" fillId="0" borderId="73"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8"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8"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2" fillId="0" borderId="0" xfId="0" applyFont="1" applyAlignment="1" quotePrefix="1">
      <alignment horizontal="center"/>
    </xf>
    <xf numFmtId="0" fontId="96" fillId="0" borderId="15" xfId="0" applyFont="1" applyBorder="1" applyAlignment="1">
      <alignment horizontal="center" vertical="center"/>
    </xf>
    <xf numFmtId="0" fontId="96" fillId="0" borderId="15" xfId="0" applyFont="1" applyBorder="1" applyAlignment="1">
      <alignment horizontal="center" vertical="center" wrapText="1"/>
    </xf>
    <xf numFmtId="218" fontId="96" fillId="0" borderId="15" xfId="0" applyNumberFormat="1" applyFont="1" applyBorder="1" applyAlignment="1">
      <alignment horizontal="center" vertical="center"/>
    </xf>
    <xf numFmtId="0" fontId="0" fillId="0" borderId="15" xfId="0" applyBorder="1" applyAlignment="1">
      <alignment horizontal="center" vertical="center"/>
    </xf>
    <xf numFmtId="0" fontId="90"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6" fillId="55" borderId="15" xfId="0" applyFont="1" applyFill="1" applyBorder="1" applyAlignment="1">
      <alignment horizontal="center"/>
    </xf>
    <xf numFmtId="218" fontId="96"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8" fillId="0" borderId="0" xfId="0" applyFont="1" applyAlignment="1">
      <alignment/>
    </xf>
    <xf numFmtId="0" fontId="113"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20" fillId="0" borderId="71"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50"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2" fillId="53" borderId="16" xfId="120" applyFont="1" applyFill="1" applyBorder="1" applyAlignment="1">
      <alignment vertical="center" wrapText="1"/>
      <protection/>
    </xf>
    <xf numFmtId="0" fontId="102" fillId="53" borderId="17" xfId="120" applyFont="1" applyFill="1" applyBorder="1" applyAlignment="1">
      <alignment vertical="center" wrapText="1"/>
      <protection/>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6" xfId="0" applyNumberFormat="1" applyFont="1" applyFill="1" applyBorder="1" applyAlignment="1">
      <alignment horizontal="center" vertical="justify"/>
    </xf>
    <xf numFmtId="49" fontId="52" fillId="54" borderId="27" xfId="0" applyNumberFormat="1" applyFont="1" applyFill="1" applyBorder="1" applyAlignment="1">
      <alignment horizontal="center" vertical="justify"/>
    </xf>
    <xf numFmtId="49" fontId="40" fillId="54" borderId="27" xfId="0" applyNumberFormat="1" applyFont="1" applyFill="1" applyBorder="1" applyAlignment="1">
      <alignment horizontal="left" vertical="center" wrapText="1"/>
    </xf>
    <xf numFmtId="0" fontId="52" fillId="54" borderId="27" xfId="0" applyFont="1" applyFill="1" applyBorder="1" applyAlignment="1">
      <alignment horizontal="left" vertical="top" wrapText="1"/>
    </xf>
    <xf numFmtId="0" fontId="52" fillId="54" borderId="27" xfId="0" applyFont="1" applyFill="1" applyBorder="1" applyAlignment="1">
      <alignment vertical="top" wrapText="1"/>
    </xf>
    <xf numFmtId="4" fontId="52" fillId="54" borderId="27"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4"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40" fillId="13" borderId="27"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2"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8"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8"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0" fontId="37" fillId="0" borderId="15" xfId="0" applyFont="1" applyBorder="1" applyAlignment="1">
      <alignment horizontal="left" wrapText="1"/>
    </xf>
    <xf numFmtId="49" fontId="37" fillId="0" borderId="72"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Fill="1" applyBorder="1" applyAlignment="1">
      <alignment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xf>
    <xf numFmtId="2" fontId="40" fillId="0" borderId="27"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4"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73" xfId="0" applyFont="1" applyBorder="1" applyAlignment="1">
      <alignment vertical="center"/>
    </xf>
    <xf numFmtId="0" fontId="40" fillId="0" borderId="27" xfId="0" applyFont="1" applyBorder="1" applyAlignment="1">
      <alignment horizontal="left" vertical="center"/>
    </xf>
    <xf numFmtId="49" fontId="40" fillId="0" borderId="49"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4" xfId="0" applyFont="1" applyBorder="1" applyAlignment="1">
      <alignment vertical="center"/>
    </xf>
    <xf numFmtId="0" fontId="37" fillId="0" borderId="20" xfId="0" applyFont="1" applyFill="1" applyBorder="1" applyAlignment="1">
      <alignment horizontal="left" vertical="center" wrapText="1"/>
    </xf>
    <xf numFmtId="49" fontId="37" fillId="0" borderId="27" xfId="0" applyNumberFormat="1" applyFont="1" applyFill="1" applyBorder="1" applyAlignment="1">
      <alignment horizontal="center" vertical="center"/>
    </xf>
    <xf numFmtId="0" fontId="37" fillId="0" borderId="27" xfId="0" applyFont="1" applyBorder="1" applyAlignment="1">
      <alignment horizontal="left" vertical="center" wrapText="1"/>
    </xf>
    <xf numFmtId="0" fontId="37" fillId="0" borderId="27"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40" fillId="54" borderId="25" xfId="0" applyFont="1" applyFill="1" applyBorder="1" applyAlignment="1">
      <alignment vertical="center" wrapText="1"/>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5"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2"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4"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7"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4"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7" xfId="0" applyNumberFormat="1" applyFont="1" applyFill="1" applyBorder="1" applyAlignment="1">
      <alignment horizontal="center" vertical="center"/>
    </xf>
    <xf numFmtId="0" fontId="33" fillId="0" borderId="27"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7" xfId="0" applyFont="1" applyFill="1" applyBorder="1" applyAlignment="1">
      <alignment vertical="center"/>
    </xf>
    <xf numFmtId="0" fontId="20" fillId="13" borderId="27"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8" xfId="0" applyNumberFormat="1" applyFont="1" applyFill="1" applyBorder="1" applyAlignment="1">
      <alignment vertical="center"/>
    </xf>
    <xf numFmtId="2" fontId="20" fillId="54" borderId="68" xfId="0" applyNumberFormat="1" applyFont="1" applyFill="1" applyBorder="1" applyAlignment="1">
      <alignment vertical="center"/>
    </xf>
    <xf numFmtId="2" fontId="33" fillId="0" borderId="68"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3"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8"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8" xfId="0" applyNumberFormat="1" applyFont="1" applyFill="1" applyBorder="1" applyAlignment="1">
      <alignment vertical="center"/>
    </xf>
    <xf numFmtId="0" fontId="91"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4" fontId="20" fillId="0" borderId="42" xfId="0" applyNumberFormat="1" applyFont="1" applyFill="1" applyBorder="1" applyAlignment="1">
      <alignment horizontal="center" vertical="top"/>
    </xf>
    <xf numFmtId="4" fontId="20" fillId="0" borderId="61" xfId="0" applyNumberFormat="1" applyFont="1" applyFill="1" applyBorder="1" applyAlignment="1">
      <alignment horizontal="center" vertical="top"/>
    </xf>
    <xf numFmtId="49" fontId="33" fillId="0" borderId="76" xfId="0" applyNumberFormat="1" applyFont="1" applyFill="1" applyBorder="1" applyAlignment="1">
      <alignment horizontal="center" vertical="justify"/>
    </xf>
    <xf numFmtId="49" fontId="33" fillId="0" borderId="65" xfId="0" applyNumberFormat="1" applyFont="1" applyFill="1" applyBorder="1" applyAlignment="1">
      <alignment horizontal="center" vertical="justify"/>
    </xf>
    <xf numFmtId="200" fontId="20" fillId="0" borderId="0" xfId="0" applyNumberFormat="1" applyFont="1" applyFill="1" applyBorder="1" applyAlignment="1">
      <alignment horizontal="center" vertical="top"/>
    </xf>
    <xf numFmtId="200" fontId="33" fillId="0" borderId="14" xfId="0" applyNumberFormat="1" applyFont="1" applyFill="1" applyBorder="1" applyAlignment="1">
      <alignment horizontal="center" vertical="top"/>
    </xf>
    <xf numFmtId="200" fontId="33" fillId="0" borderId="28" xfId="0" applyNumberFormat="1" applyFont="1" applyFill="1" applyBorder="1" applyAlignment="1">
      <alignment horizontal="center" vertical="top"/>
    </xf>
    <xf numFmtId="1" fontId="33" fillId="0" borderId="58" xfId="0" applyNumberFormat="1" applyFont="1" applyFill="1" applyBorder="1" applyAlignment="1" applyProtection="1">
      <alignment horizontal="center" vertical="center" wrapText="1"/>
      <protection/>
    </xf>
    <xf numFmtId="200" fontId="20" fillId="0" borderId="59" xfId="0" applyNumberFormat="1" applyFont="1" applyFill="1" applyBorder="1" applyAlignment="1">
      <alignment horizontal="center" vertical="top"/>
    </xf>
    <xf numFmtId="4" fontId="20" fillId="0" borderId="34" xfId="0" applyNumberFormat="1" applyFont="1" applyFill="1" applyBorder="1" applyAlignment="1">
      <alignment horizontal="center" vertical="top"/>
    </xf>
    <xf numFmtId="0" fontId="40" fillId="54" borderId="35" xfId="0" applyFont="1" applyFill="1" applyBorder="1" applyAlignment="1">
      <alignment horizontal="left" vertical="center" wrapText="1"/>
    </xf>
    <xf numFmtId="0" fontId="40" fillId="53" borderId="25" xfId="0" applyFont="1" applyFill="1" applyBorder="1" applyAlignment="1">
      <alignment vertical="center"/>
    </xf>
    <xf numFmtId="2" fontId="40" fillId="53" borderId="25" xfId="0" applyNumberFormat="1" applyFont="1" applyFill="1" applyBorder="1" applyAlignment="1">
      <alignment vertical="center"/>
    </xf>
    <xf numFmtId="0" fontId="40" fillId="53" borderId="68" xfId="0" applyFont="1" applyFill="1" applyBorder="1" applyAlignment="1">
      <alignment vertical="center"/>
    </xf>
    <xf numFmtId="49" fontId="37" fillId="53" borderId="72"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35" xfId="0" applyFont="1" applyFill="1" applyBorder="1" applyAlignment="1">
      <alignment horizontal="left" vertical="center" wrapText="1"/>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49" fontId="40" fillId="54" borderId="45" xfId="0" applyNumberFormat="1" applyFont="1" applyFill="1" applyBorder="1" applyAlignment="1">
      <alignment horizontal="center" vertical="center"/>
    </xf>
    <xf numFmtId="49" fontId="40" fillId="54" borderId="20" xfId="0" applyNumberFormat="1" applyFont="1" applyFill="1" applyBorder="1" applyAlignment="1">
      <alignment horizontal="center" vertical="center"/>
    </xf>
    <xf numFmtId="0" fontId="40" fillId="54" borderId="20" xfId="0" applyFont="1" applyFill="1" applyBorder="1" applyAlignment="1">
      <alignment horizontal="left" vertical="center" wrapText="1"/>
    </xf>
    <xf numFmtId="0" fontId="40" fillId="54" borderId="20" xfId="0" applyFont="1" applyFill="1" applyBorder="1" applyAlignment="1">
      <alignment vertical="center"/>
    </xf>
    <xf numFmtId="2" fontId="40" fillId="54" borderId="20" xfId="0" applyNumberFormat="1" applyFont="1" applyFill="1" applyBorder="1" applyAlignment="1">
      <alignment vertical="center"/>
    </xf>
    <xf numFmtId="0" fontId="40" fillId="54" borderId="21" xfId="0" applyFont="1" applyFill="1" applyBorder="1" applyAlignment="1">
      <alignment vertical="center"/>
    </xf>
    <xf numFmtId="49" fontId="40" fillId="54" borderId="15" xfId="0" applyNumberFormat="1" applyFont="1" applyFill="1" applyBorder="1" applyAlignment="1">
      <alignment horizontal="center" vertical="center"/>
    </xf>
    <xf numFmtId="0" fontId="40" fillId="54" borderId="15" xfId="0" applyFont="1" applyFill="1" applyBorder="1" applyAlignment="1">
      <alignment horizontal="left" vertical="center" wrapText="1"/>
    </xf>
    <xf numFmtId="0" fontId="40" fillId="54" borderId="15" xfId="0" applyFont="1" applyFill="1" applyBorder="1" applyAlignment="1">
      <alignment vertical="center"/>
    </xf>
    <xf numFmtId="2" fontId="40" fillId="54" borderId="15" xfId="0" applyNumberFormat="1" applyFont="1" applyFill="1" applyBorder="1" applyAlignment="1">
      <alignment vertical="center"/>
    </xf>
    <xf numFmtId="49" fontId="37" fillId="53" borderId="15" xfId="0" applyNumberFormat="1" applyFont="1" applyFill="1" applyBorder="1" applyAlignment="1">
      <alignment horizontal="center" vertical="center"/>
    </xf>
    <xf numFmtId="49" fontId="40" fillId="13" borderId="15" xfId="0" applyNumberFormat="1" applyFont="1" applyFill="1" applyBorder="1" applyAlignment="1" applyProtection="1">
      <alignment horizontal="center" vertical="center" wrapText="1"/>
      <protection/>
    </xf>
    <xf numFmtId="0" fontId="37" fillId="13" borderId="15" xfId="0" applyNumberFormat="1" applyFont="1" applyFill="1" applyBorder="1" applyAlignment="1" applyProtection="1">
      <alignment horizontal="center" vertical="center" wrapText="1"/>
      <protection/>
    </xf>
    <xf numFmtId="0" fontId="40" fillId="13" borderId="15" xfId="0" applyNumberFormat="1" applyFont="1" applyFill="1" applyBorder="1" applyAlignment="1" applyProtection="1">
      <alignment horizontal="center" vertical="center" wrapText="1"/>
      <protection/>
    </xf>
    <xf numFmtId="0" fontId="37" fillId="13" borderId="15" xfId="0" applyFont="1" applyFill="1" applyBorder="1" applyAlignment="1">
      <alignment vertical="center"/>
    </xf>
    <xf numFmtId="2" fontId="40" fillId="13" borderId="15" xfId="0" applyNumberFormat="1" applyFont="1" applyFill="1" applyBorder="1" applyAlignment="1">
      <alignment vertical="center"/>
    </xf>
    <xf numFmtId="0" fontId="40" fillId="13" borderId="22" xfId="0" applyFont="1" applyFill="1" applyBorder="1" applyAlignment="1">
      <alignment vertical="center"/>
    </xf>
    <xf numFmtId="0" fontId="40" fillId="13" borderId="22" xfId="0" applyFont="1" applyFill="1" applyBorder="1" applyAlignment="1">
      <alignment vertical="center" wrapText="1"/>
    </xf>
    <xf numFmtId="2" fontId="40" fillId="13" borderId="22" xfId="0" applyNumberFormat="1" applyFont="1" applyFill="1" applyBorder="1" applyAlignment="1">
      <alignment vertical="center"/>
    </xf>
    <xf numFmtId="0" fontId="40" fillId="13" borderId="23" xfId="0" applyFont="1" applyFill="1" applyBorder="1" applyAlignment="1">
      <alignment vertical="center"/>
    </xf>
    <xf numFmtId="0" fontId="40" fillId="54" borderId="15" xfId="0" applyFont="1" applyFill="1" applyBorder="1" applyAlignment="1">
      <alignment vertical="center" wrapText="1"/>
    </xf>
    <xf numFmtId="49" fontId="40" fillId="13" borderId="15" xfId="0" applyNumberFormat="1" applyFont="1" applyFill="1" applyBorder="1" applyAlignment="1">
      <alignment horizontal="center" vertical="center"/>
    </xf>
    <xf numFmtId="0" fontId="40" fillId="13" borderId="15" xfId="0" applyFont="1" applyFill="1" applyBorder="1" applyAlignment="1">
      <alignment horizontal="left" vertical="center" wrapText="1"/>
    </xf>
    <xf numFmtId="0" fontId="40" fillId="13" borderId="15" xfId="0" applyFont="1" applyFill="1" applyBorder="1" applyAlignment="1">
      <alignment vertical="center" wrapText="1"/>
    </xf>
    <xf numFmtId="0" fontId="40" fillId="13" borderId="15" xfId="0" applyFont="1" applyFill="1" applyBorder="1" applyAlignment="1">
      <alignment vertical="center"/>
    </xf>
    <xf numFmtId="0" fontId="37" fillId="53" borderId="15" xfId="0" applyFont="1" applyFill="1" applyBorder="1" applyAlignment="1">
      <alignment vertical="center" wrapText="1"/>
    </xf>
    <xf numFmtId="0" fontId="33" fillId="0" borderId="20" xfId="0" applyFont="1" applyFill="1" applyBorder="1" applyAlignment="1">
      <alignment vertical="top" wrapText="1"/>
    </xf>
    <xf numFmtId="0" fontId="35" fillId="52" borderId="55" xfId="0" applyFont="1" applyFill="1" applyBorder="1" applyAlignment="1">
      <alignment vertical="top" wrapText="1"/>
    </xf>
    <xf numFmtId="0" fontId="35" fillId="0" borderId="35" xfId="0" applyFont="1" applyFill="1" applyBorder="1" applyAlignment="1">
      <alignment vertical="top" wrapText="1"/>
    </xf>
    <xf numFmtId="0" fontId="67" fillId="0" borderId="25" xfId="0" applyFont="1" applyFill="1" applyBorder="1" applyAlignment="1">
      <alignment horizontal="left" vertical="center" wrapText="1"/>
    </xf>
    <xf numFmtId="0" fontId="67" fillId="0" borderId="25" xfId="0" applyFont="1" applyBorder="1" applyAlignment="1">
      <alignment horizontal="center" vertical="center" wrapText="1"/>
    </xf>
    <xf numFmtId="0" fontId="67" fillId="0" borderId="15" xfId="0" applyFont="1" applyFill="1" applyBorder="1" applyAlignment="1">
      <alignment horizontal="left" vertical="center" wrapText="1"/>
    </xf>
    <xf numFmtId="0" fontId="67" fillId="0" borderId="15" xfId="0" applyFont="1" applyBorder="1" applyAlignment="1">
      <alignment horizontal="center" vertical="center" wrapText="1"/>
    </xf>
    <xf numFmtId="49" fontId="37" fillId="53" borderId="72" xfId="0" applyNumberFormat="1" applyFont="1" applyFill="1" applyBorder="1" applyAlignment="1" applyProtection="1">
      <alignment horizontal="center" vertical="center" wrapText="1"/>
      <protection/>
    </xf>
    <xf numFmtId="49" fontId="37" fillId="53" borderId="25" xfId="0" applyNumberFormat="1" applyFont="1" applyFill="1" applyBorder="1" applyAlignment="1" applyProtection="1">
      <alignment horizontal="center" vertical="center" wrapText="1"/>
      <protection/>
    </xf>
    <xf numFmtId="0" fontId="37" fillId="53" borderId="25" xfId="0" applyFont="1" applyFill="1" applyBorder="1" applyAlignment="1">
      <alignment vertical="center"/>
    </xf>
    <xf numFmtId="0" fontId="67" fillId="53" borderId="25" xfId="0" applyFont="1" applyFill="1" applyBorder="1" applyAlignment="1">
      <alignment horizontal="left" vertical="top" wrapText="1"/>
    </xf>
    <xf numFmtId="0" fontId="67" fillId="53" borderId="25" xfId="0" applyFont="1" applyFill="1" applyBorder="1" applyAlignment="1">
      <alignment horizontal="left" vertical="center" wrapText="1"/>
    </xf>
    <xf numFmtId="0" fontId="67" fillId="0" borderId="15" xfId="0" applyFont="1" applyBorder="1" applyAlignment="1">
      <alignment horizontal="left" vertical="center" wrapText="1"/>
    </xf>
    <xf numFmtId="0" fontId="37" fillId="0" borderId="35" xfId="0" applyFont="1" applyBorder="1" applyAlignment="1">
      <alignment vertical="center"/>
    </xf>
    <xf numFmtId="0" fontId="37" fillId="53" borderId="68" xfId="0" applyFont="1" applyFill="1" applyBorder="1" applyAlignment="1">
      <alignment vertical="center"/>
    </xf>
    <xf numFmtId="49" fontId="37" fillId="0" borderId="72" xfId="0" applyNumberFormat="1" applyFont="1" applyFill="1" applyBorder="1" applyAlignment="1">
      <alignment horizontal="center" vertical="center"/>
    </xf>
    <xf numFmtId="0" fontId="68" fillId="0" borderId="25" xfId="0" applyFont="1" applyFill="1" applyBorder="1" applyAlignment="1">
      <alignment horizontal="left" vertical="center" wrapText="1"/>
    </xf>
    <xf numFmtId="49" fontId="40" fillId="13" borderId="26" xfId="0" applyNumberFormat="1" applyFont="1" applyFill="1" applyBorder="1" applyAlignment="1" applyProtection="1">
      <alignment horizontal="center" vertical="center" wrapText="1"/>
      <protection/>
    </xf>
    <xf numFmtId="49" fontId="40" fillId="13" borderId="27" xfId="0" applyNumberFormat="1" applyFont="1" applyFill="1" applyBorder="1" applyAlignment="1" applyProtection="1">
      <alignment horizontal="center" vertical="center" wrapText="1"/>
      <protection/>
    </xf>
    <xf numFmtId="0" fontId="37" fillId="13" borderId="27" xfId="0" applyNumberFormat="1" applyFont="1" applyFill="1" applyBorder="1" applyAlignment="1" applyProtection="1">
      <alignment horizontal="center" vertical="center" wrapText="1"/>
      <protection/>
    </xf>
    <xf numFmtId="0" fontId="40" fillId="13" borderId="27" xfId="0" applyNumberFormat="1" applyFont="1" applyFill="1" applyBorder="1" applyAlignment="1" applyProtection="1">
      <alignment horizontal="center" vertical="center" wrapText="1"/>
      <protection/>
    </xf>
    <xf numFmtId="0" fontId="37" fillId="13" borderId="27" xfId="0" applyFont="1" applyFill="1" applyBorder="1" applyAlignment="1">
      <alignment vertical="center"/>
    </xf>
    <xf numFmtId="2" fontId="40" fillId="13" borderId="27" xfId="0" applyNumberFormat="1" applyFont="1" applyFill="1" applyBorder="1" applyAlignment="1">
      <alignment vertical="center"/>
    </xf>
    <xf numFmtId="0" fontId="37" fillId="13" borderId="39" xfId="0" applyFont="1" applyFill="1" applyBorder="1" applyAlignment="1">
      <alignment vertical="center"/>
    </xf>
    <xf numFmtId="49" fontId="37" fillId="54" borderId="25" xfId="0" applyNumberFormat="1" applyFont="1" applyFill="1" applyBorder="1" applyAlignment="1">
      <alignment horizontal="center" vertical="center"/>
    </xf>
    <xf numFmtId="0" fontId="67" fillId="0" borderId="35" xfId="0" applyFont="1" applyFill="1" applyBorder="1" applyAlignment="1">
      <alignment vertical="top" wrapText="1"/>
    </xf>
    <xf numFmtId="2" fontId="37" fillId="53" borderId="25" xfId="0" applyNumberFormat="1" applyFont="1" applyFill="1" applyBorder="1" applyAlignment="1">
      <alignment horizontal="right" vertical="center" wrapText="1"/>
    </xf>
    <xf numFmtId="0" fontId="40" fillId="54" borderId="27" xfId="0" applyFont="1" applyFill="1" applyBorder="1" applyAlignment="1">
      <alignment vertical="center"/>
    </xf>
    <xf numFmtId="2" fontId="40" fillId="54" borderId="27" xfId="0" applyNumberFormat="1" applyFont="1" applyFill="1" applyBorder="1" applyAlignment="1">
      <alignment vertical="center"/>
    </xf>
    <xf numFmtId="0" fontId="40" fillId="54" borderId="39" xfId="0" applyFont="1" applyFill="1" applyBorder="1" applyAlignment="1">
      <alignment vertical="center"/>
    </xf>
    <xf numFmtId="49" fontId="40" fillId="54" borderId="24" xfId="0" applyNumberFormat="1" applyFont="1" applyFill="1" applyBorder="1" applyAlignment="1">
      <alignment horizontal="center" vertical="center"/>
    </xf>
    <xf numFmtId="0" fontId="40" fillId="54" borderId="24" xfId="0" applyFont="1" applyFill="1" applyBorder="1" applyAlignment="1">
      <alignment vertical="center" wrapText="1"/>
    </xf>
    <xf numFmtId="0" fontId="40" fillId="54" borderId="24" xfId="0" applyFont="1" applyFill="1" applyBorder="1" applyAlignment="1">
      <alignment vertical="center"/>
    </xf>
    <xf numFmtId="2" fontId="40" fillId="54" borderId="24" xfId="0" applyNumberFormat="1" applyFont="1" applyFill="1" applyBorder="1" applyAlignment="1">
      <alignment vertical="center"/>
    </xf>
    <xf numFmtId="0" fontId="40" fillId="13" borderId="27" xfId="0" applyFont="1" applyFill="1" applyBorder="1" applyAlignment="1">
      <alignment vertical="center"/>
    </xf>
    <xf numFmtId="0" fontId="40" fillId="13" borderId="27" xfId="0" applyFont="1" applyFill="1" applyBorder="1" applyAlignment="1">
      <alignment vertical="center" wrapText="1"/>
    </xf>
    <xf numFmtId="0" fontId="40" fillId="13" borderId="39" xfId="0" applyFont="1" applyFill="1" applyBorder="1" applyAlignment="1">
      <alignment vertical="center"/>
    </xf>
    <xf numFmtId="0" fontId="52" fillId="0" borderId="15" xfId="0" applyFont="1" applyBorder="1" applyAlignment="1">
      <alignment horizontal="center" vertical="center"/>
    </xf>
    <xf numFmtId="49" fontId="37" fillId="54" borderId="72" xfId="0" applyNumberFormat="1" applyFont="1" applyFill="1" applyBorder="1" applyAlignment="1">
      <alignment horizontal="center" vertical="center"/>
    </xf>
    <xf numFmtId="0" fontId="37" fillId="54" borderId="25" xfId="0" applyFont="1" applyFill="1" applyBorder="1" applyAlignment="1">
      <alignment horizontal="left" vertical="center" wrapText="1"/>
    </xf>
    <xf numFmtId="2" fontId="37" fillId="54" borderId="25" xfId="0" applyNumberFormat="1" applyFont="1" applyFill="1" applyBorder="1" applyAlignment="1">
      <alignment vertical="center"/>
    </xf>
    <xf numFmtId="0" fontId="40" fillId="0" borderId="16" xfId="0"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0" fontId="106"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5" fillId="0" borderId="24" xfId="0" applyFont="1" applyBorder="1" applyAlignment="1">
      <alignment horizontal="center" vertical="center" wrapText="1"/>
    </xf>
    <xf numFmtId="0" fontId="115"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77"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77" xfId="0" applyFont="1" applyBorder="1" applyAlignment="1">
      <alignment/>
    </xf>
    <xf numFmtId="0" fontId="19" fillId="0" borderId="29" xfId="0" applyFont="1" applyBorder="1" applyAlignment="1">
      <alignment/>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8"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79" xfId="0" applyBorder="1" applyAlignment="1">
      <alignment horizontal="center" vertical="center" wrapText="1"/>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37" fillId="0" borderId="0" xfId="121" applyFont="1" applyAlignment="1">
      <alignment/>
      <protection/>
    </xf>
    <xf numFmtId="0" fontId="91"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80"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0" fillId="0" borderId="29" xfId="0" applyBorder="1" applyAlignment="1">
      <alignment horizontal="center"/>
    </xf>
    <xf numFmtId="0" fontId="40" fillId="0" borderId="63" xfId="0" applyFont="1" applyBorder="1" applyAlignment="1">
      <alignment horizontal="center" vertical="center" wrapText="1"/>
    </xf>
    <xf numFmtId="0" fontId="60" fillId="0" borderId="0" xfId="121" applyFont="1" applyBorder="1" applyAlignment="1">
      <alignment horizontal="center" vertical="center" wrapText="1"/>
      <protection/>
    </xf>
    <xf numFmtId="0" fontId="0" fillId="0" borderId="77" xfId="0" applyBorder="1" applyAlignment="1">
      <alignment horizontal="center"/>
    </xf>
    <xf numFmtId="0" fontId="35" fillId="0" borderId="81" xfId="0" applyFont="1" applyBorder="1" applyAlignment="1">
      <alignment horizontal="center" vertical="top" wrapText="1"/>
    </xf>
    <xf numFmtId="0" fontId="0" fillId="0" borderId="82" xfId="0" applyBorder="1" applyAlignment="1">
      <alignment horizontal="center" vertical="top" wrapText="1"/>
    </xf>
    <xf numFmtId="0" fontId="30" fillId="0" borderId="63" xfId="121" applyFont="1" applyBorder="1" applyAlignment="1">
      <alignment horizontal="center" vertical="top" wrapText="1"/>
      <protection/>
    </xf>
    <xf numFmtId="0" fontId="0" fillId="0" borderId="77" xfId="0" applyBorder="1" applyAlignment="1">
      <alignment horizontal="center" vertical="top" wrapText="1"/>
    </xf>
    <xf numFmtId="0" fontId="0" fillId="0" borderId="29" xfId="0" applyBorder="1" applyAlignment="1">
      <alignment horizontal="center" vertical="top" wrapText="1"/>
    </xf>
    <xf numFmtId="0" fontId="30" fillId="0" borderId="77" xfId="121" applyFont="1" applyBorder="1" applyAlignment="1">
      <alignment horizontal="center" vertical="top" wrapText="1"/>
      <protection/>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30" fillId="0" borderId="82" xfId="121" applyFont="1" applyBorder="1" applyAlignment="1">
      <alignment horizontal="center" vertical="top" wrapText="1"/>
      <protection/>
    </xf>
    <xf numFmtId="0" fontId="0" fillId="0" borderId="76" xfId="0" applyBorder="1" applyAlignment="1">
      <alignment horizontal="center" vertical="top" wrapText="1"/>
    </xf>
    <xf numFmtId="0" fontId="0" fillId="0" borderId="86"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77" xfId="0" applyFont="1"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37" fillId="0" borderId="16" xfId="0" applyFont="1" applyBorder="1" applyAlignment="1">
      <alignment vertical="center" wrapText="1"/>
    </xf>
    <xf numFmtId="0" fontId="37" fillId="0" borderId="42" xfId="0" applyFont="1" applyBorder="1" applyAlignment="1">
      <alignment wrapText="1"/>
    </xf>
    <xf numFmtId="0" fontId="37" fillId="0" borderId="16" xfId="121" applyFont="1" applyBorder="1" applyAlignment="1">
      <alignment horizontal="center"/>
      <protection/>
    </xf>
    <xf numFmtId="0" fontId="0" fillId="0" borderId="42" xfId="0" applyBorder="1" applyAlignment="1">
      <alignment/>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0" fillId="0" borderId="42" xfId="0" applyBorder="1" applyAlignment="1">
      <alignment horizontal="center"/>
    </xf>
    <xf numFmtId="0" fontId="40" fillId="0" borderId="16" xfId="0" applyFont="1" applyBorder="1" applyAlignment="1">
      <alignment horizontal="center" vertical="center"/>
    </xf>
    <xf numFmtId="0" fontId="0" fillId="0" borderId="42" xfId="0" applyBorder="1" applyAlignment="1">
      <alignment horizontal="center" vertical="center"/>
    </xf>
    <xf numFmtId="0" fontId="39" fillId="0" borderId="16" xfId="121" applyFont="1" applyBorder="1" applyAlignment="1">
      <alignment vertical="top"/>
      <protection/>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35" fillId="0" borderId="16" xfId="121" applyFont="1" applyBorder="1" applyAlignment="1">
      <alignment horizontal="left" vertical="top"/>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40" fillId="0" borderId="16" xfId="0" applyFont="1" applyBorder="1" applyAlignment="1">
      <alignment horizontal="center" vertical="center" wrapText="1"/>
    </xf>
    <xf numFmtId="0" fontId="116" fillId="0" borderId="16" xfId="0" applyFont="1" applyBorder="1" applyAlignment="1">
      <alignment horizontal="center" wrapText="1"/>
    </xf>
    <xf numFmtId="0" fontId="37" fillId="0" borderId="16" xfId="121" applyFont="1" applyBorder="1" applyAlignment="1">
      <alignment horizontal="center" wrapText="1"/>
      <protection/>
    </xf>
    <xf numFmtId="0" fontId="0" fillId="0" borderId="42" xfId="0" applyFont="1" applyBorder="1" applyAlignment="1">
      <alignment horizontal="center"/>
    </xf>
    <xf numFmtId="0" fontId="35" fillId="0" borderId="16" xfId="121" applyFont="1" applyBorder="1" applyAlignment="1">
      <alignment horizontal="center" vertical="top"/>
      <protection/>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40" fillId="0" borderId="16" xfId="121" applyFont="1" applyBorder="1" applyAlignment="1">
      <alignment horizontal="center"/>
      <protection/>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49" fontId="40" fillId="13" borderId="82" xfId="0" applyNumberFormat="1" applyFont="1" applyFill="1" applyBorder="1" applyAlignment="1" applyProtection="1">
      <alignment horizontal="center" vertical="center" wrapText="1"/>
      <protection/>
    </xf>
    <xf numFmtId="0" fontId="40" fillId="13" borderId="76" xfId="0" applyFont="1" applyFill="1" applyBorder="1" applyAlignment="1">
      <alignment vertical="center"/>
    </xf>
    <xf numFmtId="0" fontId="40" fillId="13" borderId="87" xfId="0" applyFont="1" applyFill="1" applyBorder="1" applyAlignment="1">
      <alignment vertical="center"/>
    </xf>
    <xf numFmtId="0" fontId="38" fillId="0" borderId="0" xfId="0" applyFont="1" applyAlignment="1">
      <alignment horizontal="center" wrapText="1"/>
    </xf>
    <xf numFmtId="49" fontId="37" fillId="0" borderId="74"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72"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49" fontId="40" fillId="13" borderId="63" xfId="0" applyNumberFormat="1" applyFont="1" applyFill="1" applyBorder="1" applyAlignment="1" applyProtection="1">
      <alignment horizontal="center" vertical="center" wrapText="1"/>
      <protection/>
    </xf>
    <xf numFmtId="0" fontId="40" fillId="13" borderId="77" xfId="0" applyFont="1" applyFill="1" applyBorder="1" applyAlignment="1">
      <alignment vertical="center"/>
    </xf>
    <xf numFmtId="0" fontId="40" fillId="13" borderId="53" xfId="0" applyFont="1" applyFill="1" applyBorder="1" applyAlignment="1">
      <alignment vertical="center"/>
    </xf>
    <xf numFmtId="0" fontId="45" fillId="54" borderId="50" xfId="0" applyFont="1" applyFill="1" applyBorder="1" applyAlignment="1">
      <alignment horizontal="right" vertical="center"/>
    </xf>
    <xf numFmtId="0" fontId="45" fillId="0" borderId="0" xfId="0" applyFont="1" applyAlignment="1">
      <alignment horizontal="center" wrapText="1"/>
    </xf>
    <xf numFmtId="0" fontId="45" fillId="54" borderId="15" xfId="0" applyFont="1" applyFill="1" applyBorder="1" applyAlignment="1">
      <alignment horizontal="right" vertical="center"/>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0" fillId="0" borderId="81" xfId="0" applyBorder="1" applyAlignment="1">
      <alignment vertical="center" wrapText="1"/>
    </xf>
    <xf numFmtId="0" fontId="0" fillId="0" borderId="88" xfId="0" applyBorder="1" applyAlignment="1">
      <alignment vertical="center" wrapText="1"/>
    </xf>
    <xf numFmtId="0" fontId="0" fillId="0" borderId="82" xfId="0" applyBorder="1" applyAlignment="1">
      <alignment vertical="center" wrapText="1"/>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117" fillId="0" borderId="15" xfId="0" applyFont="1" applyBorder="1" applyAlignment="1">
      <alignment horizontal="center" vertical="center" wrapText="1"/>
    </xf>
    <xf numFmtId="0" fontId="118" fillId="0" borderId="0" xfId="0" applyFont="1" applyAlignment="1">
      <alignment horizontal="center"/>
    </xf>
    <xf numFmtId="0" fontId="96" fillId="0" borderId="0" xfId="0" applyFont="1" applyAlignment="1">
      <alignment horizontal="center"/>
    </xf>
    <xf numFmtId="0" fontId="33" fillId="0" borderId="24"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25" xfId="0" applyFont="1" applyBorder="1" applyAlignment="1">
      <alignment horizontal="center" vertical="center"/>
    </xf>
    <xf numFmtId="49" fontId="53" fillId="53" borderId="71"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xf numFmtId="49" fontId="33" fillId="0" borderId="74"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2" xfId="0" applyFont="1" applyBorder="1" applyAlignment="1">
      <alignment horizontal="center" vertical="center"/>
    </xf>
    <xf numFmtId="49" fontId="33" fillId="0" borderId="24" xfId="0" applyNumberFormat="1" applyFont="1" applyFill="1" applyBorder="1" applyAlignment="1">
      <alignment horizontal="center" vertical="center"/>
    </xf>
    <xf numFmtId="49" fontId="20" fillId="13" borderId="63" xfId="0" applyNumberFormat="1" applyFont="1" applyFill="1" applyBorder="1" applyAlignment="1" applyProtection="1">
      <alignment horizontal="center" vertical="center" wrapText="1"/>
      <protection/>
    </xf>
    <xf numFmtId="0" fontId="20" fillId="13" borderId="77" xfId="0" applyFont="1" applyFill="1" applyBorder="1" applyAlignment="1">
      <alignment vertical="center"/>
    </xf>
    <xf numFmtId="0" fontId="20" fillId="13" borderId="53" xfId="0" applyFont="1" applyFill="1" applyBorder="1" applyAlignment="1">
      <alignment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1"/>
  <sheetViews>
    <sheetView showGridLines="0" showZeros="0" view="pageBreakPreview" zoomScale="106" zoomScaleNormal="75" zoomScaleSheetLayoutView="106" zoomScalePageLayoutView="0" workbookViewId="0" topLeftCell="A1">
      <selection activeCell="D2" sqref="D2:E3"/>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576</v>
      </c>
    </row>
    <row r="2" spans="4:5" ht="15" customHeight="1">
      <c r="D2" s="905" t="s">
        <v>1178</v>
      </c>
      <c r="E2" s="906"/>
    </row>
    <row r="3" spans="4:5" ht="22.5" customHeight="1">
      <c r="D3" s="906"/>
      <c r="E3" s="906"/>
    </row>
    <row r="5" spans="1:253" s="2" customFormat="1" ht="16.5" customHeight="1">
      <c r="A5" s="288">
        <v>13557000000</v>
      </c>
      <c r="B5" s="280"/>
      <c r="C5" s="280"/>
      <c r="D5" s="280"/>
      <c r="E5" s="280"/>
      <c r="F5" s="1"/>
      <c r="G5" s="1"/>
      <c r="H5" s="1"/>
      <c r="I5" s="1"/>
      <c r="J5" s="1"/>
      <c r="K5" s="1"/>
      <c r="L5" s="1"/>
      <c r="IK5" s="1"/>
      <c r="IL5" s="1"/>
      <c r="IM5" s="1"/>
      <c r="IN5" s="1"/>
      <c r="IO5" s="1"/>
      <c r="IP5" s="1"/>
      <c r="IQ5" s="1"/>
      <c r="IR5" s="1"/>
      <c r="IS5" s="1"/>
    </row>
    <row r="6" spans="1:253" s="2" customFormat="1" ht="12.75" customHeight="1">
      <c r="A6" s="285" t="s">
        <v>496</v>
      </c>
      <c r="B6" s="409"/>
      <c r="C6" s="409"/>
      <c r="D6" s="409"/>
      <c r="E6" s="409"/>
      <c r="F6" s="409"/>
      <c r="G6" s="1"/>
      <c r="H6" s="1"/>
      <c r="I6" s="1"/>
      <c r="J6" s="1"/>
      <c r="K6" s="1"/>
      <c r="L6" s="1"/>
      <c r="IK6" s="1"/>
      <c r="IL6" s="1"/>
      <c r="IM6" s="1"/>
      <c r="IN6" s="1"/>
      <c r="IO6" s="1"/>
      <c r="IP6" s="1"/>
      <c r="IQ6" s="1"/>
      <c r="IR6" s="1"/>
      <c r="IS6" s="1"/>
    </row>
    <row r="7" spans="1:6" ht="25.5" customHeight="1">
      <c r="A7" s="907" t="s">
        <v>1003</v>
      </c>
      <c r="B7" s="907"/>
      <c r="C7" s="907"/>
      <c r="D7" s="907"/>
      <c r="E7" s="907"/>
      <c r="F7" s="907"/>
    </row>
    <row r="8" ht="12.75">
      <c r="F8" s="404" t="s">
        <v>698</v>
      </c>
    </row>
    <row r="9" spans="1:7" ht="12.75" customHeight="1">
      <c r="A9" s="908" t="s">
        <v>2</v>
      </c>
      <c r="B9" s="908" t="s">
        <v>577</v>
      </c>
      <c r="C9" s="911" t="s">
        <v>359</v>
      </c>
      <c r="D9" s="908" t="s">
        <v>3</v>
      </c>
      <c r="E9" s="916" t="s">
        <v>4</v>
      </c>
      <c r="F9" s="917"/>
      <c r="G9" s="249"/>
    </row>
    <row r="10" spans="1:7" ht="12.75" customHeight="1">
      <c r="A10" s="909"/>
      <c r="B10" s="909"/>
      <c r="C10" s="912"/>
      <c r="D10" s="909"/>
      <c r="E10" s="908" t="s">
        <v>360</v>
      </c>
      <c r="F10" s="914" t="s">
        <v>361</v>
      </c>
      <c r="G10" s="249"/>
    </row>
    <row r="11" spans="1:7" ht="18.75" customHeight="1">
      <c r="A11" s="910"/>
      <c r="B11" s="910"/>
      <c r="C11" s="913"/>
      <c r="D11" s="910"/>
      <c r="E11" s="910"/>
      <c r="F11" s="915"/>
      <c r="G11" s="249"/>
    </row>
    <row r="12" spans="1:7" ht="12.75">
      <c r="A12" s="410">
        <v>1</v>
      </c>
      <c r="B12" s="410">
        <v>2</v>
      </c>
      <c r="C12" s="411">
        <v>3</v>
      </c>
      <c r="D12" s="410">
        <v>4</v>
      </c>
      <c r="E12" s="410">
        <v>5</v>
      </c>
      <c r="F12" s="410">
        <v>6</v>
      </c>
      <c r="G12" s="249"/>
    </row>
    <row r="13" spans="1:7" s="405" customFormat="1" ht="15" hidden="1">
      <c r="A13" s="412">
        <v>10000000</v>
      </c>
      <c r="B13" s="413" t="s">
        <v>578</v>
      </c>
      <c r="C13" s="414">
        <f aca="true" t="shared" si="0" ref="C13:C81">D13+E13</f>
        <v>0</v>
      </c>
      <c r="D13" s="414">
        <f>D14+D22+D29+D35+D52</f>
        <v>0</v>
      </c>
      <c r="E13" s="414">
        <f>E14+E22+E29+E35+E52</f>
        <v>0</v>
      </c>
      <c r="F13" s="414">
        <f>F14+F22+F29+F35+F52</f>
        <v>0</v>
      </c>
      <c r="G13" s="415"/>
    </row>
    <row r="14" spans="1:7" s="406" customFormat="1" ht="27" hidden="1">
      <c r="A14" s="416">
        <v>11000000</v>
      </c>
      <c r="B14" s="417" t="s">
        <v>579</v>
      </c>
      <c r="C14" s="418">
        <f t="shared" si="0"/>
        <v>0</v>
      </c>
      <c r="D14" s="419">
        <f>D15+D20</f>
        <v>0</v>
      </c>
      <c r="E14" s="419">
        <f>E15+E20</f>
        <v>0</v>
      </c>
      <c r="F14" s="419">
        <f>F15+F20</f>
        <v>0</v>
      </c>
      <c r="G14" s="420"/>
    </row>
    <row r="15" spans="1:7" ht="12.75" hidden="1">
      <c r="A15" s="421">
        <v>11010000</v>
      </c>
      <c r="B15" s="422" t="s">
        <v>469</v>
      </c>
      <c r="C15" s="423">
        <f t="shared" si="0"/>
        <v>0</v>
      </c>
      <c r="D15" s="424">
        <f>SUM(D16:D19)</f>
        <v>0</v>
      </c>
      <c r="E15" s="424">
        <f>SUM(E16:E19)</f>
        <v>0</v>
      </c>
      <c r="F15" s="424">
        <f>SUM(F16:F19)</f>
        <v>0</v>
      </c>
      <c r="G15" s="249"/>
    </row>
    <row r="16" spans="1:7" ht="39" hidden="1">
      <c r="A16" s="403">
        <v>11010100</v>
      </c>
      <c r="B16" s="425" t="s">
        <v>470</v>
      </c>
      <c r="C16" s="426">
        <f t="shared" si="0"/>
        <v>0</v>
      </c>
      <c r="D16" s="427"/>
      <c r="E16" s="427">
        <v>0</v>
      </c>
      <c r="F16" s="427">
        <v>0</v>
      </c>
      <c r="G16" s="249"/>
    </row>
    <row r="17" spans="1:7" ht="66" hidden="1">
      <c r="A17" s="403">
        <v>11010200</v>
      </c>
      <c r="B17" s="425" t="s">
        <v>471</v>
      </c>
      <c r="C17" s="426">
        <f t="shared" si="0"/>
        <v>0</v>
      </c>
      <c r="D17" s="427"/>
      <c r="E17" s="427">
        <v>0</v>
      </c>
      <c r="F17" s="427">
        <v>0</v>
      </c>
      <c r="G17" s="249"/>
    </row>
    <row r="18" spans="1:7" ht="39" hidden="1">
      <c r="A18" s="403">
        <v>11010400</v>
      </c>
      <c r="B18" s="425" t="s">
        <v>472</v>
      </c>
      <c r="C18" s="426">
        <f t="shared" si="0"/>
        <v>0</v>
      </c>
      <c r="D18" s="427"/>
      <c r="E18" s="427">
        <v>0</v>
      </c>
      <c r="F18" s="427">
        <v>0</v>
      </c>
      <c r="G18" s="249"/>
    </row>
    <row r="19" spans="1:7" ht="39" hidden="1">
      <c r="A19" s="403">
        <v>11010500</v>
      </c>
      <c r="B19" s="425" t="s">
        <v>473</v>
      </c>
      <c r="C19" s="426">
        <f t="shared" si="0"/>
        <v>0</v>
      </c>
      <c r="D19" s="427"/>
      <c r="E19" s="427">
        <v>0</v>
      </c>
      <c r="F19" s="427">
        <v>0</v>
      </c>
      <c r="G19" s="249"/>
    </row>
    <row r="20" spans="1:7" ht="12.75" hidden="1">
      <c r="A20" s="421">
        <v>11020000</v>
      </c>
      <c r="B20" s="422" t="s">
        <v>580</v>
      </c>
      <c r="C20" s="423">
        <f t="shared" si="0"/>
        <v>0</v>
      </c>
      <c r="D20" s="424">
        <f>D21</f>
        <v>0</v>
      </c>
      <c r="E20" s="424">
        <f>E21</f>
        <v>0</v>
      </c>
      <c r="F20" s="424">
        <f>F21</f>
        <v>0</v>
      </c>
      <c r="G20" s="249"/>
    </row>
    <row r="21" spans="1:7" ht="26.25" hidden="1">
      <c r="A21" s="403">
        <v>11020200</v>
      </c>
      <c r="B21" s="425" t="s">
        <v>474</v>
      </c>
      <c r="C21" s="426">
        <f t="shared" si="0"/>
        <v>0</v>
      </c>
      <c r="D21" s="427"/>
      <c r="E21" s="427"/>
      <c r="F21" s="427"/>
      <c r="G21" s="249"/>
    </row>
    <row r="22" spans="1:7" s="406" customFormat="1" ht="27" hidden="1">
      <c r="A22" s="416">
        <v>13000000</v>
      </c>
      <c r="B22" s="417" t="s">
        <v>581</v>
      </c>
      <c r="C22" s="418">
        <f t="shared" si="0"/>
        <v>0</v>
      </c>
      <c r="D22" s="419">
        <f>D23+D26</f>
        <v>0</v>
      </c>
      <c r="E22" s="419">
        <f>E23+E26</f>
        <v>0</v>
      </c>
      <c r="F22" s="419">
        <f>F23+F26</f>
        <v>0</v>
      </c>
      <c r="G22" s="420"/>
    </row>
    <row r="23" spans="1:7" ht="26.25" hidden="1">
      <c r="A23" s="421">
        <v>13010000</v>
      </c>
      <c r="B23" s="422" t="s">
        <v>582</v>
      </c>
      <c r="C23" s="423">
        <f t="shared" si="0"/>
        <v>0</v>
      </c>
      <c r="D23" s="424">
        <f>SUM(D24:D25)</f>
        <v>0</v>
      </c>
      <c r="E23" s="424">
        <f>SUM(E24:E25)</f>
        <v>0</v>
      </c>
      <c r="F23" s="424">
        <f>SUM(F24:F25)</f>
        <v>0</v>
      </c>
      <c r="G23" s="249"/>
    </row>
    <row r="24" spans="1:7" ht="39" hidden="1">
      <c r="A24" s="403">
        <v>13010100</v>
      </c>
      <c r="B24" s="425" t="s">
        <v>583</v>
      </c>
      <c r="C24" s="426">
        <f t="shared" si="0"/>
        <v>0</v>
      </c>
      <c r="D24" s="427"/>
      <c r="E24" s="427">
        <v>0</v>
      </c>
      <c r="F24" s="427">
        <v>0</v>
      </c>
      <c r="G24" s="249"/>
    </row>
    <row r="25" spans="1:7" ht="52.5" hidden="1">
      <c r="A25" s="403">
        <v>13010200</v>
      </c>
      <c r="B25" s="425" t="s">
        <v>584</v>
      </c>
      <c r="C25" s="426">
        <f t="shared" si="0"/>
        <v>0</v>
      </c>
      <c r="D25" s="427"/>
      <c r="E25" s="427">
        <v>0</v>
      </c>
      <c r="F25" s="427">
        <v>0</v>
      </c>
      <c r="G25" s="249"/>
    </row>
    <row r="26" spans="1:7" ht="12.75" hidden="1">
      <c r="A26" s="421">
        <v>13030000</v>
      </c>
      <c r="B26" s="422" t="s">
        <v>585</v>
      </c>
      <c r="C26" s="423">
        <f t="shared" si="0"/>
        <v>0</v>
      </c>
      <c r="D26" s="424">
        <f>SUM(D27:D28)</f>
        <v>0</v>
      </c>
      <c r="E26" s="424">
        <f>SUM(E27:E28)</f>
        <v>0</v>
      </c>
      <c r="F26" s="424">
        <f>SUM(F27:F28)</f>
        <v>0</v>
      </c>
      <c r="G26" s="249"/>
    </row>
    <row r="27" spans="1:7" ht="26.25" hidden="1">
      <c r="A27" s="403">
        <v>13030100</v>
      </c>
      <c r="B27" s="425" t="s">
        <v>586</v>
      </c>
      <c r="C27" s="426">
        <f t="shared" si="0"/>
        <v>0</v>
      </c>
      <c r="D27" s="427"/>
      <c r="E27" s="427">
        <v>0</v>
      </c>
      <c r="F27" s="427">
        <v>0</v>
      </c>
      <c r="G27" s="249"/>
    </row>
    <row r="28" spans="1:7" ht="26.25" hidden="1">
      <c r="A28" s="403">
        <v>13030200</v>
      </c>
      <c r="B28" s="425" t="s">
        <v>587</v>
      </c>
      <c r="C28" s="426">
        <f t="shared" si="0"/>
        <v>0</v>
      </c>
      <c r="D28" s="427"/>
      <c r="E28" s="427"/>
      <c r="F28" s="427"/>
      <c r="G28" s="249"/>
    </row>
    <row r="29" spans="1:7" s="406" customFormat="1" ht="13.5" hidden="1">
      <c r="A29" s="416">
        <v>14000000</v>
      </c>
      <c r="B29" s="417" t="s">
        <v>588</v>
      </c>
      <c r="C29" s="418">
        <f t="shared" si="0"/>
        <v>0</v>
      </c>
      <c r="D29" s="419">
        <f>D30+D32+D34</f>
        <v>0</v>
      </c>
      <c r="E29" s="419">
        <f>E34</f>
        <v>0</v>
      </c>
      <c r="F29" s="419">
        <f>F34</f>
        <v>0</v>
      </c>
      <c r="G29" s="420"/>
    </row>
    <row r="30" spans="1:7" s="610" customFormat="1" ht="26.25" hidden="1">
      <c r="A30" s="608">
        <v>14020000</v>
      </c>
      <c r="B30" s="422" t="s">
        <v>722</v>
      </c>
      <c r="C30" s="418">
        <f t="shared" si="0"/>
        <v>0</v>
      </c>
      <c r="D30" s="419">
        <f>D31</f>
        <v>0</v>
      </c>
      <c r="E30" s="419"/>
      <c r="F30" s="419"/>
      <c r="G30" s="609"/>
    </row>
    <row r="31" spans="1:7" s="407" customFormat="1" ht="13.5" hidden="1">
      <c r="A31" s="403">
        <v>14021900</v>
      </c>
      <c r="B31" s="437" t="s">
        <v>723</v>
      </c>
      <c r="C31" s="423">
        <f t="shared" si="0"/>
        <v>0</v>
      </c>
      <c r="D31" s="424"/>
      <c r="E31" s="424"/>
      <c r="F31" s="424"/>
      <c r="G31" s="450"/>
    </row>
    <row r="32" spans="1:7" s="610" customFormat="1" ht="26.25" hidden="1">
      <c r="A32" s="608">
        <v>14030000</v>
      </c>
      <c r="B32" s="422" t="s">
        <v>724</v>
      </c>
      <c r="C32" s="418">
        <f t="shared" si="0"/>
        <v>0</v>
      </c>
      <c r="D32" s="419">
        <f>D33</f>
        <v>0</v>
      </c>
      <c r="E32" s="419"/>
      <c r="F32" s="419"/>
      <c r="G32" s="609"/>
    </row>
    <row r="33" spans="1:7" s="407" customFormat="1" ht="13.5" hidden="1">
      <c r="A33" s="403">
        <v>14031900</v>
      </c>
      <c r="B33" s="437" t="s">
        <v>723</v>
      </c>
      <c r="C33" s="423">
        <f t="shared" si="0"/>
        <v>0</v>
      </c>
      <c r="D33" s="424"/>
      <c r="E33" s="424"/>
      <c r="F33" s="424"/>
      <c r="G33" s="450"/>
    </row>
    <row r="34" spans="1:7" ht="26.25" hidden="1">
      <c r="A34" s="403">
        <v>14040000</v>
      </c>
      <c r="B34" s="425" t="s">
        <v>589</v>
      </c>
      <c r="C34" s="426">
        <f t="shared" si="0"/>
        <v>0</v>
      </c>
      <c r="D34" s="427"/>
      <c r="E34" s="427">
        <v>0</v>
      </c>
      <c r="F34" s="427">
        <v>0</v>
      </c>
      <c r="G34" s="249"/>
    </row>
    <row r="35" spans="1:7" s="406" customFormat="1" ht="13.5" hidden="1">
      <c r="A35" s="416">
        <v>18000000</v>
      </c>
      <c r="B35" s="417" t="s">
        <v>590</v>
      </c>
      <c r="C35" s="418">
        <f t="shared" si="0"/>
        <v>0</v>
      </c>
      <c r="D35" s="419">
        <f>D36+D45+D48</f>
        <v>0</v>
      </c>
      <c r="E35" s="419">
        <f>E36+E45+E48</f>
        <v>0</v>
      </c>
      <c r="F35" s="419">
        <f>F36+F45+F48</f>
        <v>0</v>
      </c>
      <c r="G35" s="420"/>
    </row>
    <row r="36" spans="1:7" ht="12.75" hidden="1">
      <c r="A36" s="421">
        <v>18010000</v>
      </c>
      <c r="B36" s="422" t="s">
        <v>591</v>
      </c>
      <c r="C36" s="423">
        <f t="shared" si="0"/>
        <v>0</v>
      </c>
      <c r="D36" s="424">
        <f>SUM(D37:D44)</f>
        <v>0</v>
      </c>
      <c r="E36" s="424">
        <f>SUM(E37:E44)</f>
        <v>0</v>
      </c>
      <c r="F36" s="424">
        <f>SUM(F37:F44)</f>
        <v>0</v>
      </c>
      <c r="G36" s="249"/>
    </row>
    <row r="37" spans="1:7" ht="39" hidden="1">
      <c r="A37" s="403">
        <v>18010100</v>
      </c>
      <c r="B37" s="425" t="s">
        <v>592</v>
      </c>
      <c r="C37" s="426">
        <f t="shared" si="0"/>
        <v>0</v>
      </c>
      <c r="D37" s="427"/>
      <c r="E37" s="427">
        <v>0</v>
      </c>
      <c r="F37" s="427">
        <v>0</v>
      </c>
      <c r="G37" s="249"/>
    </row>
    <row r="38" spans="1:7" ht="39" hidden="1">
      <c r="A38" s="403">
        <v>18010200</v>
      </c>
      <c r="B38" s="425" t="s">
        <v>593</v>
      </c>
      <c r="C38" s="426">
        <f t="shared" si="0"/>
        <v>0</v>
      </c>
      <c r="D38" s="427"/>
      <c r="E38" s="427">
        <v>0</v>
      </c>
      <c r="F38" s="427">
        <v>0</v>
      </c>
      <c r="G38" s="249"/>
    </row>
    <row r="39" spans="1:7" ht="39" hidden="1">
      <c r="A39" s="403">
        <v>18010300</v>
      </c>
      <c r="B39" s="425" t="s">
        <v>594</v>
      </c>
      <c r="C39" s="426">
        <f t="shared" si="0"/>
        <v>0</v>
      </c>
      <c r="D39" s="427"/>
      <c r="E39" s="427">
        <v>0</v>
      </c>
      <c r="F39" s="427">
        <v>0</v>
      </c>
      <c r="G39" s="249"/>
    </row>
    <row r="40" spans="1:7" ht="39" hidden="1">
      <c r="A40" s="403">
        <v>18010400</v>
      </c>
      <c r="B40" s="425" t="s">
        <v>595</v>
      </c>
      <c r="C40" s="426">
        <f t="shared" si="0"/>
        <v>0</v>
      </c>
      <c r="D40" s="427"/>
      <c r="E40" s="427">
        <v>0</v>
      </c>
      <c r="F40" s="427">
        <v>0</v>
      </c>
      <c r="G40" s="249"/>
    </row>
    <row r="41" spans="1:7" ht="12.75" hidden="1">
      <c r="A41" s="403">
        <v>18010500</v>
      </c>
      <c r="B41" s="425" t="s">
        <v>596</v>
      </c>
      <c r="C41" s="426">
        <f t="shared" si="0"/>
        <v>0</v>
      </c>
      <c r="D41" s="427"/>
      <c r="E41" s="427">
        <v>0</v>
      </c>
      <c r="F41" s="427">
        <v>0</v>
      </c>
      <c r="G41" s="249"/>
    </row>
    <row r="42" spans="1:7" ht="12.75" hidden="1">
      <c r="A42" s="403">
        <v>18010600</v>
      </c>
      <c r="B42" s="425" t="s">
        <v>597</v>
      </c>
      <c r="C42" s="426">
        <f t="shared" si="0"/>
        <v>0</v>
      </c>
      <c r="D42" s="427"/>
      <c r="E42" s="427">
        <v>0</v>
      </c>
      <c r="F42" s="427">
        <v>0</v>
      </c>
      <c r="G42" s="249"/>
    </row>
    <row r="43" spans="1:7" ht="12.75" hidden="1">
      <c r="A43" s="403">
        <v>18010700</v>
      </c>
      <c r="B43" s="425" t="s">
        <v>598</v>
      </c>
      <c r="C43" s="426">
        <f t="shared" si="0"/>
        <v>0</v>
      </c>
      <c r="D43" s="427"/>
      <c r="E43" s="427">
        <v>0</v>
      </c>
      <c r="F43" s="427">
        <v>0</v>
      </c>
      <c r="G43" s="249"/>
    </row>
    <row r="44" spans="1:7" ht="12.75" hidden="1">
      <c r="A44" s="403">
        <v>18010900</v>
      </c>
      <c r="B44" s="425" t="s">
        <v>599</v>
      </c>
      <c r="C44" s="426">
        <f t="shared" si="0"/>
        <v>0</v>
      </c>
      <c r="D44" s="427"/>
      <c r="E44" s="427">
        <v>0</v>
      </c>
      <c r="F44" s="427">
        <v>0</v>
      </c>
      <c r="G44" s="249"/>
    </row>
    <row r="45" spans="1:7" ht="12.75" hidden="1">
      <c r="A45" s="421">
        <v>18030000</v>
      </c>
      <c r="B45" s="422" t="s">
        <v>600</v>
      </c>
      <c r="C45" s="423">
        <f t="shared" si="0"/>
        <v>0</v>
      </c>
      <c r="D45" s="424">
        <f>SUM(D46:D47)</f>
        <v>0</v>
      </c>
      <c r="E45" s="424">
        <f>SUM(E46:E47)</f>
        <v>0</v>
      </c>
      <c r="F45" s="424">
        <f>SUM(F46:F47)</f>
        <v>0</v>
      </c>
      <c r="G45" s="249"/>
    </row>
    <row r="46" spans="1:7" ht="12.75" hidden="1">
      <c r="A46" s="403">
        <v>18030100</v>
      </c>
      <c r="B46" s="425" t="s">
        <v>601</v>
      </c>
      <c r="C46" s="426">
        <f t="shared" si="0"/>
        <v>8300</v>
      </c>
      <c r="D46" s="427">
        <v>8300</v>
      </c>
      <c r="E46" s="427">
        <v>0</v>
      </c>
      <c r="F46" s="427">
        <v>0</v>
      </c>
      <c r="G46" s="249"/>
    </row>
    <row r="47" spans="1:7" ht="12.75" hidden="1">
      <c r="A47" s="403">
        <v>18030200</v>
      </c>
      <c r="B47" s="425" t="s">
        <v>602</v>
      </c>
      <c r="C47" s="426">
        <f t="shared" si="0"/>
        <v>-8300</v>
      </c>
      <c r="D47" s="427">
        <v>-8300</v>
      </c>
      <c r="E47" s="427">
        <v>0</v>
      </c>
      <c r="F47" s="427">
        <v>0</v>
      </c>
      <c r="G47" s="249"/>
    </row>
    <row r="48" spans="1:7" ht="12.75" hidden="1">
      <c r="A48" s="421">
        <v>18050000</v>
      </c>
      <c r="B48" s="422" t="s">
        <v>603</v>
      </c>
      <c r="C48" s="423">
        <f t="shared" si="0"/>
        <v>0</v>
      </c>
      <c r="D48" s="424">
        <f>SUM(D49:D51)</f>
        <v>0</v>
      </c>
      <c r="E48" s="424">
        <f>SUM(E49:E51)</f>
        <v>0</v>
      </c>
      <c r="F48" s="424">
        <f>SUM(F49:F51)</f>
        <v>0</v>
      </c>
      <c r="G48" s="249"/>
    </row>
    <row r="49" spans="1:7" ht="12.75" hidden="1">
      <c r="A49" s="403">
        <v>18050300</v>
      </c>
      <c r="B49" s="425" t="s">
        <v>604</v>
      </c>
      <c r="C49" s="426">
        <f t="shared" si="0"/>
        <v>0</v>
      </c>
      <c r="D49" s="427"/>
      <c r="E49" s="427">
        <v>0</v>
      </c>
      <c r="F49" s="427">
        <v>0</v>
      </c>
      <c r="G49" s="249"/>
    </row>
    <row r="50" spans="1:7" ht="12.75" hidden="1">
      <c r="A50" s="403">
        <v>18050400</v>
      </c>
      <c r="B50" s="425" t="s">
        <v>605</v>
      </c>
      <c r="C50" s="426">
        <f t="shared" si="0"/>
        <v>0</v>
      </c>
      <c r="D50" s="427"/>
      <c r="E50" s="427">
        <v>0</v>
      </c>
      <c r="F50" s="427">
        <v>0</v>
      </c>
      <c r="G50" s="249"/>
    </row>
    <row r="51" spans="1:7" ht="52.5" hidden="1">
      <c r="A51" s="428">
        <v>18050500</v>
      </c>
      <c r="B51" s="425" t="s">
        <v>606</v>
      </c>
      <c r="C51" s="426">
        <f t="shared" si="0"/>
        <v>0</v>
      </c>
      <c r="D51" s="427"/>
      <c r="E51" s="427">
        <v>0</v>
      </c>
      <c r="F51" s="427">
        <v>0</v>
      </c>
      <c r="G51" s="249"/>
    </row>
    <row r="52" spans="1:7" s="406" customFormat="1" ht="13.5" hidden="1">
      <c r="A52" s="429">
        <v>19000000</v>
      </c>
      <c r="B52" s="430" t="s">
        <v>607</v>
      </c>
      <c r="C52" s="418">
        <f t="shared" si="0"/>
        <v>0</v>
      </c>
      <c r="D52" s="419">
        <f>D53</f>
        <v>0</v>
      </c>
      <c r="E52" s="419">
        <f>E53</f>
        <v>0</v>
      </c>
      <c r="F52" s="419">
        <f>F53</f>
        <v>0</v>
      </c>
      <c r="G52" s="420"/>
    </row>
    <row r="53" spans="1:7" ht="12.75" hidden="1">
      <c r="A53" s="431">
        <v>19010000</v>
      </c>
      <c r="B53" s="432" t="s">
        <v>608</v>
      </c>
      <c r="C53" s="423">
        <f t="shared" si="0"/>
        <v>0</v>
      </c>
      <c r="D53" s="424">
        <f>SUM(D54:D56)</f>
        <v>0</v>
      </c>
      <c r="E53" s="424">
        <f>SUM(E54:E56)</f>
        <v>0</v>
      </c>
      <c r="F53" s="424">
        <f>SUM(F54:F56)</f>
        <v>0</v>
      </c>
      <c r="G53" s="249"/>
    </row>
    <row r="54" spans="1:7" ht="52.5" hidden="1">
      <c r="A54" s="433">
        <v>19010100</v>
      </c>
      <c r="B54" s="434" t="s">
        <v>609</v>
      </c>
      <c r="C54" s="426">
        <f t="shared" si="0"/>
        <v>0</v>
      </c>
      <c r="D54" s="435">
        <v>0</v>
      </c>
      <c r="E54" s="435"/>
      <c r="F54" s="435">
        <v>0</v>
      </c>
      <c r="G54" s="249"/>
    </row>
    <row r="55" spans="1:7" ht="26.25" hidden="1">
      <c r="A55" s="436">
        <v>19010200</v>
      </c>
      <c r="B55" s="437" t="s">
        <v>610</v>
      </c>
      <c r="C55" s="426">
        <f t="shared" si="0"/>
        <v>0</v>
      </c>
      <c r="D55" s="435">
        <v>0</v>
      </c>
      <c r="E55" s="435"/>
      <c r="F55" s="435">
        <v>0</v>
      </c>
      <c r="G55" s="249"/>
    </row>
    <row r="56" spans="1:7" ht="52.5" hidden="1">
      <c r="A56" s="436">
        <v>19010300</v>
      </c>
      <c r="B56" s="437" t="s">
        <v>611</v>
      </c>
      <c r="C56" s="426">
        <f t="shared" si="0"/>
        <v>0</v>
      </c>
      <c r="D56" s="435">
        <v>0</v>
      </c>
      <c r="E56" s="435"/>
      <c r="F56" s="435">
        <v>0</v>
      </c>
      <c r="G56" s="249"/>
    </row>
    <row r="57" spans="1:7" s="405" customFormat="1" ht="15" hidden="1">
      <c r="A57" s="412">
        <v>20000000</v>
      </c>
      <c r="B57" s="413" t="s">
        <v>612</v>
      </c>
      <c r="C57" s="414">
        <f t="shared" si="0"/>
        <v>49433</v>
      </c>
      <c r="D57" s="414">
        <f>D58+D66+D76+D79</f>
        <v>0</v>
      </c>
      <c r="E57" s="414">
        <f>E58+E66+E76+E79</f>
        <v>49433</v>
      </c>
      <c r="F57" s="414">
        <f>F58+F66+F76+F79</f>
        <v>0</v>
      </c>
      <c r="G57" s="415"/>
    </row>
    <row r="58" spans="1:7" s="406" customFormat="1" ht="27" hidden="1">
      <c r="A58" s="416">
        <v>21000000</v>
      </c>
      <c r="B58" s="417" t="s">
        <v>613</v>
      </c>
      <c r="C58" s="418">
        <f t="shared" si="0"/>
        <v>49433</v>
      </c>
      <c r="D58" s="419">
        <f>D59+D61</f>
        <v>0</v>
      </c>
      <c r="E58" s="419">
        <f>E59+E61+E65</f>
        <v>49433</v>
      </c>
      <c r="F58" s="419">
        <f>F59+F61</f>
        <v>0</v>
      </c>
      <c r="G58" s="420"/>
    </row>
    <row r="59" spans="1:7" ht="78.75" hidden="1">
      <c r="A59" s="421">
        <v>21010000</v>
      </c>
      <c r="B59" s="422" t="s">
        <v>639</v>
      </c>
      <c r="C59" s="423">
        <f t="shared" si="0"/>
        <v>0</v>
      </c>
      <c r="D59" s="424">
        <f>D60</f>
        <v>0</v>
      </c>
      <c r="E59" s="424">
        <f>E60</f>
        <v>0</v>
      </c>
      <c r="F59" s="424">
        <f>F60</f>
        <v>0</v>
      </c>
      <c r="G59" s="249"/>
    </row>
    <row r="60" spans="1:7" ht="39" hidden="1">
      <c r="A60" s="403">
        <v>21010300</v>
      </c>
      <c r="B60" s="425" t="s">
        <v>475</v>
      </c>
      <c r="C60" s="426">
        <f t="shared" si="0"/>
        <v>0</v>
      </c>
      <c r="D60" s="427"/>
      <c r="E60" s="427">
        <v>0</v>
      </c>
      <c r="F60" s="427">
        <v>0</v>
      </c>
      <c r="G60" s="249"/>
    </row>
    <row r="61" spans="1:7" ht="12.75" hidden="1">
      <c r="A61" s="421">
        <v>21080000</v>
      </c>
      <c r="B61" s="422" t="s">
        <v>614</v>
      </c>
      <c r="C61" s="423">
        <f>D61+E61</f>
        <v>0</v>
      </c>
      <c r="D61" s="423"/>
      <c r="E61" s="423">
        <f>F61+G61</f>
        <v>0</v>
      </c>
      <c r="F61" s="423">
        <f>G61+H61+F65</f>
        <v>0</v>
      </c>
      <c r="G61" s="249"/>
    </row>
    <row r="62" spans="1:7" ht="12.75" hidden="1">
      <c r="A62" s="403">
        <v>21081100</v>
      </c>
      <c r="B62" s="425" t="s">
        <v>615</v>
      </c>
      <c r="C62" s="426">
        <f t="shared" si="0"/>
        <v>0</v>
      </c>
      <c r="D62" s="427"/>
      <c r="E62" s="427">
        <v>0</v>
      </c>
      <c r="F62" s="427">
        <v>0</v>
      </c>
      <c r="G62" s="249"/>
    </row>
    <row r="63" spans="1:7" ht="39" hidden="1">
      <c r="A63" s="403">
        <v>21081500</v>
      </c>
      <c r="B63" s="425" t="s">
        <v>616</v>
      </c>
      <c r="C63" s="426">
        <f t="shared" si="0"/>
        <v>0</v>
      </c>
      <c r="D63" s="427"/>
      <c r="E63" s="427">
        <v>0</v>
      </c>
      <c r="F63" s="427">
        <v>0</v>
      </c>
      <c r="G63" s="249"/>
    </row>
    <row r="64" spans="1:7" ht="12.75" hidden="1">
      <c r="A64" s="403">
        <v>21081700</v>
      </c>
      <c r="B64" s="425" t="s">
        <v>617</v>
      </c>
      <c r="C64" s="426">
        <f t="shared" si="0"/>
        <v>0</v>
      </c>
      <c r="D64" s="427"/>
      <c r="E64" s="427">
        <v>0</v>
      </c>
      <c r="F64" s="427">
        <v>0</v>
      </c>
      <c r="G64" s="249"/>
    </row>
    <row r="65" spans="1:7" ht="39" hidden="1">
      <c r="A65" s="403">
        <v>21110000</v>
      </c>
      <c r="B65" s="425" t="s">
        <v>1034</v>
      </c>
      <c r="C65" s="426">
        <f t="shared" si="0"/>
        <v>49433</v>
      </c>
      <c r="D65" s="427"/>
      <c r="E65" s="427">
        <v>49433</v>
      </c>
      <c r="F65" s="427"/>
      <c r="G65" s="249"/>
    </row>
    <row r="66" spans="1:7" s="406" customFormat="1" ht="27" hidden="1">
      <c r="A66" s="416">
        <v>22000000</v>
      </c>
      <c r="B66" s="417" t="s">
        <v>618</v>
      </c>
      <c r="C66" s="418">
        <f t="shared" si="0"/>
        <v>0</v>
      </c>
      <c r="D66" s="419">
        <f>D67+D71+D73</f>
        <v>0</v>
      </c>
      <c r="E66" s="419">
        <f>E67+E71+E73</f>
        <v>0</v>
      </c>
      <c r="F66" s="419">
        <f>F67+F71+F73</f>
        <v>0</v>
      </c>
      <c r="G66" s="420"/>
    </row>
    <row r="67" spans="1:7" ht="12.75" hidden="1">
      <c r="A67" s="421">
        <v>22010000</v>
      </c>
      <c r="B67" s="422" t="s">
        <v>476</v>
      </c>
      <c r="C67" s="423">
        <f t="shared" si="0"/>
        <v>0</v>
      </c>
      <c r="D67" s="424">
        <f>SUM(D68:D70)</f>
        <v>0</v>
      </c>
      <c r="E67" s="424">
        <f>SUM(E68:E70)</f>
        <v>0</v>
      </c>
      <c r="F67" s="424">
        <f>SUM(F68:F70)</f>
        <v>0</v>
      </c>
      <c r="G67" s="249"/>
    </row>
    <row r="68" spans="1:7" ht="39" hidden="1">
      <c r="A68" s="403">
        <v>22010300</v>
      </c>
      <c r="B68" s="425" t="s">
        <v>477</v>
      </c>
      <c r="C68" s="426">
        <f t="shared" si="0"/>
        <v>0</v>
      </c>
      <c r="D68" s="427">
        <v>0</v>
      </c>
      <c r="E68" s="427">
        <v>0</v>
      </c>
      <c r="F68" s="427">
        <v>0</v>
      </c>
      <c r="G68" s="249"/>
    </row>
    <row r="69" spans="1:7" ht="12.75" hidden="1">
      <c r="A69" s="403">
        <v>22012500</v>
      </c>
      <c r="B69" s="425" t="s">
        <v>478</v>
      </c>
      <c r="C69" s="426">
        <f t="shared" si="0"/>
        <v>0</v>
      </c>
      <c r="D69" s="427"/>
      <c r="E69" s="427">
        <v>0</v>
      </c>
      <c r="F69" s="427">
        <v>0</v>
      </c>
      <c r="G69" s="249"/>
    </row>
    <row r="70" spans="1:7" ht="26.25" hidden="1">
      <c r="A70" s="403">
        <v>22012600</v>
      </c>
      <c r="B70" s="425" t="s">
        <v>619</v>
      </c>
      <c r="C70" s="426">
        <f t="shared" si="0"/>
        <v>0</v>
      </c>
      <c r="D70" s="427">
        <v>0</v>
      </c>
      <c r="E70" s="427">
        <v>0</v>
      </c>
      <c r="F70" s="427">
        <v>0</v>
      </c>
      <c r="G70" s="249"/>
    </row>
    <row r="71" spans="1:7" ht="39" hidden="1">
      <c r="A71" s="421">
        <v>22080000</v>
      </c>
      <c r="B71" s="422" t="s">
        <v>479</v>
      </c>
      <c r="C71" s="423">
        <f t="shared" si="0"/>
        <v>0</v>
      </c>
      <c r="D71" s="424">
        <f>SUM(D72)</f>
        <v>0</v>
      </c>
      <c r="E71" s="424">
        <f>SUM(E72)</f>
        <v>0</v>
      </c>
      <c r="F71" s="424">
        <f>SUM(F72)</f>
        <v>0</v>
      </c>
      <c r="G71" s="249"/>
    </row>
    <row r="72" spans="1:7" ht="39" hidden="1">
      <c r="A72" s="403">
        <v>22080400</v>
      </c>
      <c r="B72" s="425" t="s">
        <v>480</v>
      </c>
      <c r="C72" s="426">
        <f t="shared" si="0"/>
        <v>0</v>
      </c>
      <c r="D72" s="427"/>
      <c r="E72" s="427">
        <v>0</v>
      </c>
      <c r="F72" s="427">
        <v>0</v>
      </c>
      <c r="G72" s="249"/>
    </row>
    <row r="73" spans="1:7" ht="12.75" hidden="1">
      <c r="A73" s="421">
        <v>22090000</v>
      </c>
      <c r="B73" s="422" t="s">
        <v>620</v>
      </c>
      <c r="C73" s="423">
        <f t="shared" si="0"/>
        <v>0</v>
      </c>
      <c r="D73" s="424">
        <f>SUM(D74:D75)</f>
        <v>0</v>
      </c>
      <c r="E73" s="424">
        <f>SUM(E74:E75)</f>
        <v>0</v>
      </c>
      <c r="F73" s="424">
        <f>SUM(F74:F75)</f>
        <v>0</v>
      </c>
      <c r="G73" s="249"/>
    </row>
    <row r="74" spans="1:7" ht="39" hidden="1">
      <c r="A74" s="403">
        <v>22090100</v>
      </c>
      <c r="B74" s="425" t="s">
        <v>621</v>
      </c>
      <c r="C74" s="426">
        <f t="shared" si="0"/>
        <v>0</v>
      </c>
      <c r="D74" s="427"/>
      <c r="E74" s="427">
        <v>0</v>
      </c>
      <c r="F74" s="427">
        <v>0</v>
      </c>
      <c r="G74" s="249"/>
    </row>
    <row r="75" spans="1:7" ht="39" hidden="1">
      <c r="A75" s="403">
        <v>22090400</v>
      </c>
      <c r="B75" s="425" t="s">
        <v>622</v>
      </c>
      <c r="C75" s="426">
        <f t="shared" si="0"/>
        <v>0</v>
      </c>
      <c r="D75" s="427"/>
      <c r="E75" s="427">
        <v>0</v>
      </c>
      <c r="F75" s="427">
        <v>0</v>
      </c>
      <c r="G75" s="249"/>
    </row>
    <row r="76" spans="1:7" s="406" customFormat="1" ht="13.5" hidden="1">
      <c r="A76" s="416">
        <v>24000000</v>
      </c>
      <c r="B76" s="417" t="s">
        <v>623</v>
      </c>
      <c r="C76" s="418">
        <f t="shared" si="0"/>
        <v>0</v>
      </c>
      <c r="D76" s="419">
        <f aca="true" t="shared" si="1" ref="D76:F77">SUM(D77)</f>
        <v>0</v>
      </c>
      <c r="E76" s="419">
        <f t="shared" si="1"/>
        <v>0</v>
      </c>
      <c r="F76" s="419">
        <f t="shared" si="1"/>
        <v>0</v>
      </c>
      <c r="G76" s="420"/>
    </row>
    <row r="77" spans="1:7" ht="12.75" hidden="1">
      <c r="A77" s="421">
        <v>24060000</v>
      </c>
      <c r="B77" s="422" t="s">
        <v>614</v>
      </c>
      <c r="C77" s="423">
        <f t="shared" si="0"/>
        <v>0</v>
      </c>
      <c r="D77" s="424">
        <f t="shared" si="1"/>
        <v>0</v>
      </c>
      <c r="E77" s="424">
        <f t="shared" si="1"/>
        <v>0</v>
      </c>
      <c r="F77" s="424">
        <f t="shared" si="1"/>
        <v>0</v>
      </c>
      <c r="G77" s="249"/>
    </row>
    <row r="78" spans="1:7" ht="12.75" hidden="1">
      <c r="A78" s="403">
        <v>24060300</v>
      </c>
      <c r="B78" s="425" t="s">
        <v>614</v>
      </c>
      <c r="C78" s="426">
        <f t="shared" si="0"/>
        <v>0</v>
      </c>
      <c r="D78" s="427"/>
      <c r="E78" s="427">
        <v>0</v>
      </c>
      <c r="F78" s="427">
        <v>0</v>
      </c>
      <c r="G78" s="249"/>
    </row>
    <row r="79" spans="1:7" s="406" customFormat="1" ht="13.5" hidden="1">
      <c r="A79" s="416">
        <v>25000000</v>
      </c>
      <c r="B79" s="417" t="s">
        <v>624</v>
      </c>
      <c r="C79" s="418">
        <f t="shared" si="0"/>
        <v>0</v>
      </c>
      <c r="D79" s="419">
        <f>D80+D85</f>
        <v>0</v>
      </c>
      <c r="E79" s="419">
        <f>E80+E85</f>
        <v>0</v>
      </c>
      <c r="F79" s="419">
        <f>F80+F85</f>
        <v>0</v>
      </c>
      <c r="G79" s="420"/>
    </row>
    <row r="80" spans="1:7" ht="26.25" hidden="1">
      <c r="A80" s="421">
        <v>25010000</v>
      </c>
      <c r="B80" s="422" t="s">
        <v>481</v>
      </c>
      <c r="C80" s="423">
        <f t="shared" si="0"/>
        <v>0</v>
      </c>
      <c r="D80" s="424">
        <f>SUM(D81:D84)</f>
        <v>0</v>
      </c>
      <c r="E80" s="424">
        <f>SUM(E81:E84)</f>
        <v>0</v>
      </c>
      <c r="F80" s="424">
        <f>SUM(F81:F84)</f>
        <v>0</v>
      </c>
      <c r="G80" s="249"/>
    </row>
    <row r="81" spans="1:7" ht="26.25" hidden="1">
      <c r="A81" s="403">
        <v>25010100</v>
      </c>
      <c r="B81" s="425" t="s">
        <v>482</v>
      </c>
      <c r="C81" s="426">
        <f t="shared" si="0"/>
        <v>0</v>
      </c>
      <c r="D81" s="427">
        <v>0</v>
      </c>
      <c r="E81" s="427"/>
      <c r="F81" s="427">
        <v>0</v>
      </c>
      <c r="G81" s="249"/>
    </row>
    <row r="82" spans="1:7" ht="26.25" hidden="1">
      <c r="A82" s="403">
        <v>25010200</v>
      </c>
      <c r="B82" s="425" t="s">
        <v>483</v>
      </c>
      <c r="C82" s="426">
        <f aca="true" t="shared" si="2" ref="C82:C108">D82+E82</f>
        <v>0</v>
      </c>
      <c r="D82" s="427">
        <v>0</v>
      </c>
      <c r="E82" s="427"/>
      <c r="F82" s="427">
        <v>0</v>
      </c>
      <c r="G82" s="249"/>
    </row>
    <row r="83" spans="1:7" ht="12.75" hidden="1">
      <c r="A83" s="403">
        <v>25010300</v>
      </c>
      <c r="B83" s="425" t="s">
        <v>484</v>
      </c>
      <c r="C83" s="426">
        <f t="shared" si="2"/>
        <v>0</v>
      </c>
      <c r="D83" s="427">
        <v>0</v>
      </c>
      <c r="E83" s="427"/>
      <c r="F83" s="427">
        <v>0</v>
      </c>
      <c r="G83" s="249"/>
    </row>
    <row r="84" spans="1:7" ht="26.25" hidden="1">
      <c r="A84" s="403">
        <v>25010400</v>
      </c>
      <c r="B84" s="425" t="s">
        <v>485</v>
      </c>
      <c r="C84" s="426">
        <f t="shared" si="2"/>
        <v>0</v>
      </c>
      <c r="D84" s="427">
        <v>0</v>
      </c>
      <c r="E84" s="427"/>
      <c r="F84" s="427">
        <v>0</v>
      </c>
      <c r="G84" s="249"/>
    </row>
    <row r="85" spans="1:7" ht="26.25" hidden="1">
      <c r="A85" s="421">
        <v>25020000</v>
      </c>
      <c r="B85" s="422" t="s">
        <v>486</v>
      </c>
      <c r="C85" s="423">
        <f t="shared" si="2"/>
        <v>0</v>
      </c>
      <c r="D85" s="424">
        <f>SUM(D86)</f>
        <v>0</v>
      </c>
      <c r="E85" s="424">
        <f>SUM(E86)</f>
        <v>0</v>
      </c>
      <c r="F85" s="424">
        <f>SUM(F86)</f>
        <v>0</v>
      </c>
      <c r="G85" s="249"/>
    </row>
    <row r="86" spans="1:7" ht="92.25" hidden="1">
      <c r="A86" s="403">
        <v>25020200</v>
      </c>
      <c r="B86" s="425" t="s">
        <v>487</v>
      </c>
      <c r="C86" s="426">
        <f t="shared" si="2"/>
        <v>0</v>
      </c>
      <c r="D86" s="427">
        <v>0</v>
      </c>
      <c r="E86" s="427"/>
      <c r="F86" s="427">
        <v>0</v>
      </c>
      <c r="G86" s="249"/>
    </row>
    <row r="87" spans="1:7" s="405" customFormat="1" ht="21" customHeight="1" hidden="1">
      <c r="A87" s="438">
        <v>30000000</v>
      </c>
      <c r="B87" s="439" t="s">
        <v>625</v>
      </c>
      <c r="C87" s="440">
        <f aca="true" t="shared" si="3" ref="C87:C92">SUM(D87:E87)</f>
        <v>0</v>
      </c>
      <c r="D87" s="441">
        <f>D88+D90</f>
        <v>0</v>
      </c>
      <c r="E87" s="441">
        <f>E88+E90</f>
        <v>0</v>
      </c>
      <c r="F87" s="441">
        <f>F88+F90</f>
        <v>0</v>
      </c>
      <c r="G87" s="415"/>
    </row>
    <row r="88" spans="1:7" s="406" customFormat="1" ht="13.5" hidden="1">
      <c r="A88" s="442">
        <v>31000000</v>
      </c>
      <c r="B88" s="443" t="s">
        <v>626</v>
      </c>
      <c r="C88" s="444">
        <f t="shared" si="3"/>
        <v>0</v>
      </c>
      <c r="D88" s="445">
        <f>D89</f>
        <v>0</v>
      </c>
      <c r="E88" s="445">
        <f>E89</f>
        <v>0</v>
      </c>
      <c r="F88" s="445">
        <f>F89</f>
        <v>0</v>
      </c>
      <c r="G88" s="420"/>
    </row>
    <row r="89" spans="1:7" s="407" customFormat="1" ht="39" hidden="1">
      <c r="A89" s="446">
        <v>31030000</v>
      </c>
      <c r="B89" s="447" t="s">
        <v>627</v>
      </c>
      <c r="C89" s="448">
        <f t="shared" si="3"/>
        <v>0</v>
      </c>
      <c r="D89" s="449">
        <v>0</v>
      </c>
      <c r="E89" s="449">
        <v>0</v>
      </c>
      <c r="F89" s="449">
        <v>0</v>
      </c>
      <c r="G89" s="450"/>
    </row>
    <row r="90" spans="1:7" s="406" customFormat="1" ht="26.25" customHeight="1" hidden="1">
      <c r="A90" s="442">
        <v>33000000</v>
      </c>
      <c r="B90" s="443" t="s">
        <v>628</v>
      </c>
      <c r="C90" s="444">
        <f t="shared" si="3"/>
        <v>0</v>
      </c>
      <c r="D90" s="445">
        <f aca="true" t="shared" si="4" ref="D90:F91">D91</f>
        <v>0</v>
      </c>
      <c r="E90" s="445">
        <f t="shared" si="4"/>
        <v>0</v>
      </c>
      <c r="F90" s="445">
        <f t="shared" si="4"/>
        <v>0</v>
      </c>
      <c r="G90" s="420"/>
    </row>
    <row r="91" spans="1:7" s="407" customFormat="1" ht="21" customHeight="1" hidden="1">
      <c r="A91" s="451">
        <v>33010000</v>
      </c>
      <c r="B91" s="452" t="s">
        <v>629</v>
      </c>
      <c r="C91" s="453">
        <f t="shared" si="3"/>
        <v>0</v>
      </c>
      <c r="D91" s="454">
        <f t="shared" si="4"/>
        <v>0</v>
      </c>
      <c r="E91" s="454">
        <f t="shared" si="4"/>
        <v>0</v>
      </c>
      <c r="F91" s="454">
        <f t="shared" si="4"/>
        <v>0</v>
      </c>
      <c r="G91" s="450"/>
    </row>
    <row r="92" spans="1:7" s="407" customFormat="1" ht="66" hidden="1">
      <c r="A92" s="446">
        <v>33010100</v>
      </c>
      <c r="B92" s="447" t="s">
        <v>630</v>
      </c>
      <c r="C92" s="448">
        <f t="shared" si="3"/>
        <v>0</v>
      </c>
      <c r="D92" s="449">
        <v>0</v>
      </c>
      <c r="E92" s="449"/>
      <c r="F92" s="449"/>
      <c r="G92" s="450"/>
    </row>
    <row r="93" spans="1:7" s="405" customFormat="1" ht="30.75">
      <c r="A93" s="412"/>
      <c r="B93" s="455" t="s">
        <v>631</v>
      </c>
      <c r="C93" s="414">
        <f t="shared" si="2"/>
        <v>0</v>
      </c>
      <c r="D93" s="414">
        <f>D13+D57+D87</f>
        <v>0</v>
      </c>
      <c r="E93" s="414"/>
      <c r="F93" s="414">
        <f>F13+F57+F87</f>
        <v>0</v>
      </c>
      <c r="G93" s="415"/>
    </row>
    <row r="94" spans="1:7" s="405" customFormat="1" ht="15">
      <c r="A94" s="456">
        <v>40000000</v>
      </c>
      <c r="B94" s="457" t="s">
        <v>632</v>
      </c>
      <c r="C94" s="414">
        <f t="shared" si="2"/>
        <v>699000</v>
      </c>
      <c r="D94" s="458">
        <f>D95</f>
        <v>699000</v>
      </c>
      <c r="E94" s="458">
        <f>E95</f>
        <v>0</v>
      </c>
      <c r="F94" s="458">
        <f>F95</f>
        <v>0</v>
      </c>
      <c r="G94" s="415"/>
    </row>
    <row r="95" spans="1:7" s="406" customFormat="1" ht="16.5" customHeight="1">
      <c r="A95" s="416">
        <v>41000000</v>
      </c>
      <c r="B95" s="417" t="s">
        <v>633</v>
      </c>
      <c r="C95" s="414">
        <f t="shared" si="2"/>
        <v>699000</v>
      </c>
      <c r="D95" s="418">
        <f>E95+F95+D103+D98</f>
        <v>699000</v>
      </c>
      <c r="E95" s="418">
        <f>F95+G95+E103</f>
        <v>0</v>
      </c>
      <c r="F95" s="418">
        <f>G95+H95+F103</f>
        <v>0</v>
      </c>
      <c r="G95" s="420"/>
    </row>
    <row r="96" spans="1:7" ht="12.75" hidden="1">
      <c r="A96" s="421">
        <v>41020000</v>
      </c>
      <c r="B96" s="422" t="s">
        <v>294</v>
      </c>
      <c r="C96" s="423">
        <f t="shared" si="2"/>
        <v>0</v>
      </c>
      <c r="D96" s="424">
        <f>D97</f>
        <v>0</v>
      </c>
      <c r="E96" s="424">
        <f>E97</f>
        <v>0</v>
      </c>
      <c r="F96" s="424">
        <f>F97</f>
        <v>0</v>
      </c>
      <c r="G96" s="249"/>
    </row>
    <row r="97" spans="1:7" ht="12.75" hidden="1">
      <c r="A97" s="403">
        <v>41020100</v>
      </c>
      <c r="B97" s="425" t="s">
        <v>634</v>
      </c>
      <c r="C97" s="426">
        <f t="shared" si="2"/>
        <v>0</v>
      </c>
      <c r="D97" s="427"/>
      <c r="E97" s="427">
        <v>0</v>
      </c>
      <c r="F97" s="427">
        <v>0</v>
      </c>
      <c r="G97" s="249"/>
    </row>
    <row r="98" spans="1:7" ht="26.25">
      <c r="A98" s="421">
        <v>41030000</v>
      </c>
      <c r="B98" s="422" t="s">
        <v>295</v>
      </c>
      <c r="C98" s="423">
        <f t="shared" si="2"/>
        <v>649000</v>
      </c>
      <c r="D98" s="424">
        <f>D99+D100</f>
        <v>649000</v>
      </c>
      <c r="E98" s="424">
        <f>E99+E100</f>
        <v>0</v>
      </c>
      <c r="F98" s="424">
        <f>F99+F100</f>
        <v>0</v>
      </c>
      <c r="G98" s="249"/>
    </row>
    <row r="99" spans="1:7" ht="26.25" hidden="1">
      <c r="A99" s="403">
        <v>41033900</v>
      </c>
      <c r="B99" s="425" t="s">
        <v>635</v>
      </c>
      <c r="C99" s="426">
        <f t="shared" si="2"/>
        <v>0</v>
      </c>
      <c r="D99" s="427"/>
      <c r="E99" s="427">
        <v>0</v>
      </c>
      <c r="F99" s="427">
        <v>0</v>
      </c>
      <c r="G99" s="249"/>
    </row>
    <row r="100" spans="1:7" ht="39">
      <c r="A100" s="403">
        <v>41034500</v>
      </c>
      <c r="B100" s="425" t="s">
        <v>1167</v>
      </c>
      <c r="C100" s="426"/>
      <c r="D100" s="427">
        <v>649000</v>
      </c>
      <c r="E100" s="427"/>
      <c r="F100" s="427"/>
      <c r="G100" s="249"/>
    </row>
    <row r="101" spans="1:7" ht="26.25" hidden="1">
      <c r="A101" s="421">
        <v>41040000</v>
      </c>
      <c r="B101" s="422" t="s">
        <v>296</v>
      </c>
      <c r="C101" s="423">
        <f t="shared" si="2"/>
        <v>0</v>
      </c>
      <c r="D101" s="424">
        <f>D102</f>
        <v>0</v>
      </c>
      <c r="E101" s="424">
        <f>E102</f>
        <v>0</v>
      </c>
      <c r="F101" s="424">
        <f>F102</f>
        <v>0</v>
      </c>
      <c r="G101" s="249"/>
    </row>
    <row r="102" spans="1:7" ht="52.5" hidden="1">
      <c r="A102" s="403">
        <v>41040200</v>
      </c>
      <c r="B102" s="425" t="s">
        <v>636</v>
      </c>
      <c r="C102" s="426">
        <f t="shared" si="2"/>
        <v>0</v>
      </c>
      <c r="D102" s="427"/>
      <c r="E102" s="427">
        <v>0</v>
      </c>
      <c r="F102" s="427">
        <v>0</v>
      </c>
      <c r="G102" s="249"/>
    </row>
    <row r="103" spans="1:7" ht="26.25">
      <c r="A103" s="608">
        <v>41050000</v>
      </c>
      <c r="B103" s="643" t="s">
        <v>1002</v>
      </c>
      <c r="C103" s="746">
        <f>C105+C106</f>
        <v>50000</v>
      </c>
      <c r="D103" s="746">
        <f>D105+D106</f>
        <v>50000</v>
      </c>
      <c r="E103" s="644"/>
      <c r="F103" s="644"/>
      <c r="G103" s="249"/>
    </row>
    <row r="104" spans="1:7" ht="39" hidden="1">
      <c r="A104" s="743">
        <v>41051000</v>
      </c>
      <c r="B104" s="661" t="s">
        <v>1009</v>
      </c>
      <c r="C104" s="426">
        <f t="shared" si="2"/>
        <v>975500</v>
      </c>
      <c r="D104" s="427">
        <v>975500</v>
      </c>
      <c r="E104" s="427"/>
      <c r="F104" s="427"/>
      <c r="G104" s="249"/>
    </row>
    <row r="105" spans="1:7" ht="52.5" hidden="1">
      <c r="A105" s="743">
        <v>41053500</v>
      </c>
      <c r="B105" s="661" t="s">
        <v>1161</v>
      </c>
      <c r="C105" s="426">
        <f>D105+E105</f>
        <v>0</v>
      </c>
      <c r="D105" s="427"/>
      <c r="E105" s="427"/>
      <c r="F105" s="427"/>
      <c r="G105" s="249"/>
    </row>
    <row r="106" spans="1:7" ht="12.75">
      <c r="A106" s="403">
        <v>41053900</v>
      </c>
      <c r="B106" s="744" t="s">
        <v>289</v>
      </c>
      <c r="C106" s="426">
        <f>D106+E106</f>
        <v>50000</v>
      </c>
      <c r="D106" s="427">
        <v>50000</v>
      </c>
      <c r="E106" s="644"/>
      <c r="F106" s="644"/>
      <c r="G106" s="249"/>
    </row>
    <row r="107" spans="1:7" ht="39" hidden="1">
      <c r="A107" s="403">
        <v>41055000</v>
      </c>
      <c r="B107" s="662" t="s">
        <v>1046</v>
      </c>
      <c r="C107" s="426">
        <f t="shared" si="2"/>
        <v>628000</v>
      </c>
      <c r="D107" s="427">
        <v>628000</v>
      </c>
      <c r="E107" s="427"/>
      <c r="F107" s="427"/>
      <c r="G107" s="249"/>
    </row>
    <row r="108" spans="1:7" s="405" customFormat="1" ht="15">
      <c r="A108" s="459" t="s">
        <v>637</v>
      </c>
      <c r="B108" s="460" t="s">
        <v>638</v>
      </c>
      <c r="C108" s="414">
        <f t="shared" si="2"/>
        <v>699000</v>
      </c>
      <c r="D108" s="414">
        <f>D93+D94</f>
        <v>699000</v>
      </c>
      <c r="E108" s="414">
        <f>E93+E94</f>
        <v>0</v>
      </c>
      <c r="F108" s="414">
        <f>F93+F94</f>
        <v>0</v>
      </c>
      <c r="G108" s="415"/>
    </row>
    <row r="111" spans="2:5" ht="13.5">
      <c r="B111" s="408"/>
      <c r="E111" s="408"/>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083"/>
      <c r="F1" s="1083"/>
      <c r="G1" s="1083"/>
      <c r="H1" s="1083"/>
    </row>
    <row r="2" spans="5:8" ht="16.5" hidden="1">
      <c r="E2" s="1084"/>
      <c r="F2" s="1084"/>
      <c r="G2" s="1084"/>
      <c r="H2" s="1084"/>
    </row>
    <row r="3" spans="5:8" ht="16.5" hidden="1">
      <c r="E3" s="1084"/>
      <c r="F3" s="1084"/>
      <c r="G3" s="1084"/>
      <c r="H3" s="1084"/>
    </row>
    <row r="4" spans="5:8" ht="16.5" hidden="1">
      <c r="E4" s="1084"/>
      <c r="F4" s="1084"/>
      <c r="G4" s="1084"/>
      <c r="H4" s="1084"/>
    </row>
    <row r="5" spans="7:8" ht="12.75" hidden="1">
      <c r="G5" s="1085"/>
      <c r="H5" s="1085"/>
    </row>
    <row r="6" ht="12.75" hidden="1"/>
    <row r="7" ht="12.75" hidden="1"/>
    <row r="8" ht="12.75" hidden="1"/>
    <row r="9" ht="12.75" hidden="1"/>
    <row r="10" spans="4:8" ht="12.75">
      <c r="D10" s="621"/>
      <c r="E10" s="749"/>
      <c r="F10" s="1020" t="s">
        <v>1080</v>
      </c>
      <c r="G10" s="1020"/>
      <c r="H10" s="1020"/>
    </row>
    <row r="11" spans="4:8" ht="109.5" customHeight="1">
      <c r="D11" s="621"/>
      <c r="E11" s="747"/>
      <c r="F11" s="1020"/>
      <c r="G11" s="1020"/>
      <c r="H11" s="1020"/>
    </row>
    <row r="12" spans="4:8" ht="14.25" customHeight="1">
      <c r="D12" s="621"/>
      <c r="E12" s="747"/>
      <c r="F12" s="747"/>
      <c r="G12" s="747"/>
      <c r="H12" s="621"/>
    </row>
    <row r="13" spans="2:8" ht="13.5" customHeight="1">
      <c r="B13" s="1081" t="s">
        <v>1008</v>
      </c>
      <c r="C13" s="934"/>
      <c r="D13" s="934"/>
      <c r="E13" s="934"/>
      <c r="F13" s="934"/>
      <c r="G13" s="934"/>
      <c r="H13" s="934"/>
    </row>
    <row r="14" spans="2:8" ht="12.75">
      <c r="B14" s="934"/>
      <c r="C14" s="934"/>
      <c r="D14" s="934"/>
      <c r="E14" s="934"/>
      <c r="F14" s="934"/>
      <c r="G14" s="934"/>
      <c r="H14" s="934"/>
    </row>
    <row r="15" spans="2:8" ht="12.75">
      <c r="B15" s="934"/>
      <c r="C15" s="934"/>
      <c r="D15" s="934"/>
      <c r="E15" s="934"/>
      <c r="F15" s="934"/>
      <c r="G15" s="934"/>
      <c r="H15" s="934"/>
    </row>
    <row r="16" spans="2:8" ht="12.75">
      <c r="B16" s="286"/>
      <c r="C16" s="286"/>
      <c r="D16" s="286"/>
      <c r="E16" s="286"/>
      <c r="F16" s="286"/>
      <c r="G16" s="286"/>
      <c r="H16" s="286"/>
    </row>
    <row r="17" spans="2:8" ht="12.75">
      <c r="B17" s="288">
        <v>13557000000</v>
      </c>
      <c r="C17" s="286"/>
      <c r="D17" s="286"/>
      <c r="E17" s="286"/>
      <c r="F17" s="286"/>
      <c r="G17" s="286"/>
      <c r="H17" s="286"/>
    </row>
    <row r="18" spans="2:8" ht="12.75">
      <c r="B18" s="291" t="s">
        <v>496</v>
      </c>
      <c r="C18" s="286"/>
      <c r="D18" s="286"/>
      <c r="E18" s="286"/>
      <c r="F18" s="286"/>
      <c r="G18" s="286"/>
      <c r="H18" s="286"/>
    </row>
    <row r="19" ht="12" customHeight="1" thickBot="1"/>
    <row r="20" ht="13.5" hidden="1" thickBot="1"/>
    <row r="21" spans="1:8" ht="12.75">
      <c r="A21" s="1093" t="s">
        <v>73</v>
      </c>
      <c r="B21" s="1087" t="s">
        <v>74</v>
      </c>
      <c r="C21" s="116" t="s">
        <v>60</v>
      </c>
      <c r="D21" s="116" t="s">
        <v>64</v>
      </c>
      <c r="E21" s="116" t="s">
        <v>65</v>
      </c>
      <c r="F21" s="556" t="s">
        <v>67</v>
      </c>
      <c r="G21" s="116" t="s">
        <v>68</v>
      </c>
      <c r="H21" s="117" t="s">
        <v>68</v>
      </c>
    </row>
    <row r="22" spans="1:8" ht="12.75">
      <c r="A22" s="1094"/>
      <c r="B22" s="1088"/>
      <c r="C22" s="118" t="s">
        <v>61</v>
      </c>
      <c r="D22" s="118" t="s">
        <v>63</v>
      </c>
      <c r="E22" s="118" t="s">
        <v>61</v>
      </c>
      <c r="F22" s="557"/>
      <c r="G22" s="118" t="s">
        <v>69</v>
      </c>
      <c r="H22" s="119" t="s">
        <v>69</v>
      </c>
    </row>
    <row r="23" spans="1:8" ht="12.75">
      <c r="A23" s="1094"/>
      <c r="B23" s="1088"/>
      <c r="C23" s="118" t="s">
        <v>62</v>
      </c>
      <c r="D23" s="557" t="s">
        <v>678</v>
      </c>
      <c r="E23" s="118" t="s">
        <v>66</v>
      </c>
      <c r="F23" s="557" t="s">
        <v>679</v>
      </c>
      <c r="G23" s="118" t="s">
        <v>70</v>
      </c>
      <c r="H23" s="558" t="s">
        <v>679</v>
      </c>
    </row>
    <row r="24" spans="1:8" ht="12.75">
      <c r="A24" s="1094"/>
      <c r="B24" s="1088"/>
      <c r="C24" s="120">
        <v>2271</v>
      </c>
      <c r="D24" s="120">
        <v>2272</v>
      </c>
      <c r="E24" s="120">
        <v>2273</v>
      </c>
      <c r="F24" s="120">
        <v>2274</v>
      </c>
      <c r="G24" s="120">
        <v>2275</v>
      </c>
      <c r="H24" s="121">
        <v>2275</v>
      </c>
    </row>
    <row r="25" spans="1:8" ht="1.5" customHeight="1" thickBot="1">
      <c r="A25" s="1095"/>
      <c r="B25" s="1089"/>
      <c r="C25" s="122"/>
      <c r="D25" s="122"/>
      <c r="E25" s="122"/>
      <c r="F25" s="122"/>
      <c r="G25" s="122"/>
      <c r="H25" s="123"/>
    </row>
    <row r="26" spans="1:8" ht="26.25" hidden="1">
      <c r="A26" s="583" t="s">
        <v>15</v>
      </c>
      <c r="B26" s="584" t="s">
        <v>960</v>
      </c>
      <c r="C26" s="585">
        <f aca="true" t="shared" si="0" ref="C26:H26">SUM(C27:C36)</f>
        <v>0</v>
      </c>
      <c r="D26" s="585">
        <f t="shared" si="0"/>
        <v>0</v>
      </c>
      <c r="E26" s="585">
        <f t="shared" si="0"/>
        <v>0</v>
      </c>
      <c r="F26" s="585">
        <f t="shared" si="0"/>
        <v>0</v>
      </c>
      <c r="G26" s="585">
        <f t="shared" si="0"/>
        <v>0</v>
      </c>
      <c r="H26" s="585">
        <f t="shared" si="0"/>
        <v>0</v>
      </c>
    </row>
    <row r="27" spans="1:8" ht="12.75" hidden="1">
      <c r="A27" s="561" t="s">
        <v>281</v>
      </c>
      <c r="B27" s="562" t="s">
        <v>680</v>
      </c>
      <c r="C27" s="611"/>
      <c r="D27" s="611"/>
      <c r="E27" s="611"/>
      <c r="F27" s="611"/>
      <c r="G27" s="611"/>
      <c r="H27" s="572"/>
    </row>
    <row r="28" spans="1:8" ht="12.75" hidden="1">
      <c r="A28" s="563" t="s">
        <v>20</v>
      </c>
      <c r="B28" s="560" t="s">
        <v>966</v>
      </c>
      <c r="C28" s="612"/>
      <c r="D28" s="612"/>
      <c r="E28" s="612"/>
      <c r="F28" s="612"/>
      <c r="G28" s="613"/>
      <c r="H28" s="614"/>
    </row>
    <row r="29" spans="1:8" ht="26.25" hidden="1">
      <c r="A29" s="563" t="s">
        <v>257</v>
      </c>
      <c r="B29" s="560" t="s">
        <v>967</v>
      </c>
      <c r="C29" s="612"/>
      <c r="D29" s="612"/>
      <c r="E29" s="612"/>
      <c r="F29" s="612"/>
      <c r="G29" s="613"/>
      <c r="H29" s="615"/>
    </row>
    <row r="30" spans="1:8" ht="12.75" hidden="1">
      <c r="A30" s="563" t="s">
        <v>259</v>
      </c>
      <c r="B30" s="560" t="s">
        <v>720</v>
      </c>
      <c r="C30" s="612"/>
      <c r="D30" s="612"/>
      <c r="E30" s="612"/>
      <c r="F30" s="612"/>
      <c r="G30" s="613"/>
      <c r="H30" s="614"/>
    </row>
    <row r="31" spans="1:8" ht="12.75" hidden="1">
      <c r="A31" s="563" t="s">
        <v>328</v>
      </c>
      <c r="B31" s="560" t="s">
        <v>721</v>
      </c>
      <c r="C31" s="612"/>
      <c r="D31" s="612"/>
      <c r="E31" s="612"/>
      <c r="F31" s="612"/>
      <c r="G31" s="613"/>
      <c r="H31" s="615"/>
    </row>
    <row r="32" spans="1:8" ht="39" hidden="1">
      <c r="A32" s="563" t="s">
        <v>165</v>
      </c>
      <c r="B32" s="564" t="s">
        <v>965</v>
      </c>
      <c r="C32" s="570"/>
      <c r="D32" s="570"/>
      <c r="E32" s="570"/>
      <c r="F32" s="570"/>
      <c r="G32" s="570"/>
      <c r="H32" s="616"/>
    </row>
    <row r="33" spans="1:8" ht="26.25" hidden="1">
      <c r="A33" s="565">
        <v>3105</v>
      </c>
      <c r="B33" s="564" t="s">
        <v>961</v>
      </c>
      <c r="C33" s="570"/>
      <c r="D33" s="570"/>
      <c r="E33" s="570"/>
      <c r="F33" s="570"/>
      <c r="G33" s="571"/>
      <c r="H33" s="572"/>
    </row>
    <row r="34" spans="1:8" ht="26.25" hidden="1">
      <c r="A34" s="565">
        <v>3121</v>
      </c>
      <c r="B34" s="564" t="s">
        <v>681</v>
      </c>
      <c r="C34" s="570"/>
      <c r="D34" s="570"/>
      <c r="E34" s="570"/>
      <c r="F34" s="570"/>
      <c r="G34" s="570"/>
      <c r="H34" s="572"/>
    </row>
    <row r="35" spans="1:8" ht="12.75" hidden="1">
      <c r="A35" s="563" t="s">
        <v>524</v>
      </c>
      <c r="B35" s="559" t="s">
        <v>682</v>
      </c>
      <c r="C35" s="570"/>
      <c r="D35" s="570"/>
      <c r="E35" s="570"/>
      <c r="F35" s="428"/>
      <c r="G35" s="573"/>
      <c r="H35" s="574"/>
    </row>
    <row r="36" spans="1:9" ht="12.75" hidden="1">
      <c r="A36" s="563" t="s">
        <v>541</v>
      </c>
      <c r="B36" s="559" t="s">
        <v>683</v>
      </c>
      <c r="C36" s="570"/>
      <c r="D36" s="570"/>
      <c r="E36" s="570"/>
      <c r="F36" s="428"/>
      <c r="G36" s="573"/>
      <c r="H36" s="574"/>
      <c r="I36" s="125"/>
    </row>
    <row r="37" spans="1:9" ht="12.75" hidden="1">
      <c r="A37" s="563"/>
      <c r="B37" s="560"/>
      <c r="C37" s="607"/>
      <c r="D37" s="607"/>
      <c r="E37" s="607"/>
      <c r="F37" s="607"/>
      <c r="G37" s="601"/>
      <c r="H37" s="602"/>
      <c r="I37" s="125"/>
    </row>
    <row r="38" spans="1:8" ht="12.75">
      <c r="A38" s="1091" t="s">
        <v>248</v>
      </c>
      <c r="B38" s="1092" t="s">
        <v>970</v>
      </c>
      <c r="C38" s="1082">
        <f aca="true" t="shared" si="1" ref="C38:H38">SUM(C40:C48)</f>
        <v>0</v>
      </c>
      <c r="D38" s="1082">
        <f t="shared" si="1"/>
        <v>0</v>
      </c>
      <c r="E38" s="1082">
        <f t="shared" si="1"/>
        <v>294800</v>
      </c>
      <c r="F38" s="1082">
        <f t="shared" si="1"/>
        <v>0</v>
      </c>
      <c r="G38" s="1082">
        <f t="shared" si="1"/>
        <v>0</v>
      </c>
      <c r="H38" s="1080">
        <f t="shared" si="1"/>
        <v>0</v>
      </c>
    </row>
    <row r="39" spans="1:8" ht="33" customHeight="1">
      <c r="A39" s="1091"/>
      <c r="B39" s="1092"/>
      <c r="C39" s="1082"/>
      <c r="D39" s="1082"/>
      <c r="E39" s="1082"/>
      <c r="F39" s="1082"/>
      <c r="G39" s="1082"/>
      <c r="H39" s="1080"/>
    </row>
    <row r="40" spans="1:8" ht="30" customHeight="1" hidden="1">
      <c r="A40" s="566" t="s">
        <v>520</v>
      </c>
      <c r="B40" s="564" t="s">
        <v>962</v>
      </c>
      <c r="C40" s="568"/>
      <c r="D40" s="568"/>
      <c r="E40" s="568"/>
      <c r="F40" s="575"/>
      <c r="G40" s="576"/>
      <c r="H40" s="577"/>
    </row>
    <row r="41" spans="1:8" ht="15" customHeight="1">
      <c r="A41" s="563" t="s">
        <v>113</v>
      </c>
      <c r="B41" s="564" t="s">
        <v>684</v>
      </c>
      <c r="C41" s="578"/>
      <c r="D41" s="578"/>
      <c r="E41" s="578">
        <v>294800</v>
      </c>
      <c r="F41" s="578"/>
      <c r="G41" s="579"/>
      <c r="H41" s="580"/>
    </row>
    <row r="42" spans="1:8" ht="12.75" hidden="1">
      <c r="A42" s="563" t="s">
        <v>926</v>
      </c>
      <c r="B42" s="564" t="s">
        <v>685</v>
      </c>
      <c r="C42" s="578"/>
      <c r="D42" s="578"/>
      <c r="E42" s="578"/>
      <c r="F42" s="578"/>
      <c r="G42" s="579"/>
      <c r="H42" s="580"/>
    </row>
    <row r="43" spans="1:9" ht="12.75" hidden="1">
      <c r="A43" s="563" t="s">
        <v>928</v>
      </c>
      <c r="B43" s="567" t="s">
        <v>686</v>
      </c>
      <c r="C43" s="575"/>
      <c r="D43" s="568"/>
      <c r="E43" s="568"/>
      <c r="F43" s="568"/>
      <c r="G43" s="575"/>
      <c r="H43" s="581"/>
      <c r="I43" s="124"/>
    </row>
    <row r="44" spans="1:9" ht="12.75" hidden="1">
      <c r="A44" s="563" t="s">
        <v>141</v>
      </c>
      <c r="B44" s="564" t="s">
        <v>687</v>
      </c>
      <c r="C44" s="578"/>
      <c r="D44" s="578"/>
      <c r="E44" s="578"/>
      <c r="F44" s="578"/>
      <c r="G44" s="578"/>
      <c r="H44" s="582"/>
      <c r="I44" s="124"/>
    </row>
    <row r="45" spans="1:9" ht="12.75" hidden="1">
      <c r="A45" s="565">
        <v>1151</v>
      </c>
      <c r="B45" s="564" t="s">
        <v>688</v>
      </c>
      <c r="C45" s="578"/>
      <c r="D45" s="578"/>
      <c r="E45" s="578"/>
      <c r="F45" s="578"/>
      <c r="G45" s="578"/>
      <c r="H45" s="582"/>
      <c r="I45" s="124"/>
    </row>
    <row r="46" spans="1:9" ht="39" hidden="1">
      <c r="A46" s="565">
        <v>1141</v>
      </c>
      <c r="B46" s="567" t="s">
        <v>964</v>
      </c>
      <c r="C46" s="568"/>
      <c r="D46" s="568"/>
      <c r="E46" s="568"/>
      <c r="F46" s="568"/>
      <c r="G46" s="575"/>
      <c r="H46" s="581"/>
      <c r="I46" s="124"/>
    </row>
    <row r="47" spans="1:9" ht="12.75" hidden="1">
      <c r="A47" s="565">
        <v>5031</v>
      </c>
      <c r="B47" s="560" t="s">
        <v>689</v>
      </c>
      <c r="C47" s="568"/>
      <c r="D47" s="568"/>
      <c r="E47" s="568"/>
      <c r="F47" s="568"/>
      <c r="G47" s="575"/>
      <c r="H47" s="581"/>
      <c r="I47" s="124"/>
    </row>
    <row r="48" spans="1:9" ht="26.25" hidden="1">
      <c r="A48" s="565">
        <v>5061</v>
      </c>
      <c r="B48" s="567" t="s">
        <v>963</v>
      </c>
      <c r="C48" s="568"/>
      <c r="D48" s="568"/>
      <c r="E48" s="568"/>
      <c r="F48" s="568"/>
      <c r="G48" s="575"/>
      <c r="H48" s="581"/>
      <c r="I48" s="124"/>
    </row>
    <row r="49" spans="1:9" ht="26.25">
      <c r="A49" s="586">
        <v>10</v>
      </c>
      <c r="B49" s="600" t="s">
        <v>690</v>
      </c>
      <c r="C49" s="601">
        <f aca="true" t="shared" si="2" ref="C49:H49">SUM(C50:C54)</f>
        <v>-3.9</v>
      </c>
      <c r="D49" s="601">
        <f t="shared" si="2"/>
        <v>20</v>
      </c>
      <c r="E49" s="601">
        <f t="shared" si="2"/>
        <v>0</v>
      </c>
      <c r="F49" s="601">
        <f t="shared" si="2"/>
        <v>760</v>
      </c>
      <c r="G49" s="601">
        <f t="shared" si="2"/>
        <v>0</v>
      </c>
      <c r="H49" s="602">
        <f t="shared" si="2"/>
        <v>0</v>
      </c>
      <c r="I49" s="124"/>
    </row>
    <row r="50" spans="1:9" ht="12.75">
      <c r="A50" s="563" t="s">
        <v>520</v>
      </c>
      <c r="B50" s="560" t="s">
        <v>691</v>
      </c>
      <c r="C50" s="568">
        <v>-3.9</v>
      </c>
      <c r="D50" s="568"/>
      <c r="E50" s="568"/>
      <c r="F50" s="568">
        <v>760</v>
      </c>
      <c r="G50" s="568"/>
      <c r="H50" s="569"/>
      <c r="I50" s="124"/>
    </row>
    <row r="51" spans="1:9" ht="12.75">
      <c r="A51" s="565">
        <v>1080</v>
      </c>
      <c r="B51" s="567" t="s">
        <v>692</v>
      </c>
      <c r="C51" s="568"/>
      <c r="D51" s="568">
        <v>20</v>
      </c>
      <c r="E51" s="568"/>
      <c r="F51" s="568"/>
      <c r="G51" s="568"/>
      <c r="H51" s="569"/>
      <c r="I51" s="124"/>
    </row>
    <row r="52" spans="1:9" ht="12.75" hidden="1">
      <c r="A52" s="565">
        <v>4030</v>
      </c>
      <c r="B52" s="567" t="s">
        <v>693</v>
      </c>
      <c r="C52" s="568"/>
      <c r="D52" s="568"/>
      <c r="E52" s="568"/>
      <c r="F52" s="568"/>
      <c r="G52" s="568"/>
      <c r="H52" s="569"/>
      <c r="I52" s="124"/>
    </row>
    <row r="53" spans="1:9" ht="12.75" hidden="1">
      <c r="A53" s="565">
        <v>4060</v>
      </c>
      <c r="B53" s="567" t="s">
        <v>694</v>
      </c>
      <c r="C53" s="568"/>
      <c r="D53" s="568"/>
      <c r="E53" s="568"/>
      <c r="F53" s="568"/>
      <c r="G53" s="568"/>
      <c r="H53" s="569"/>
      <c r="I53" s="124"/>
    </row>
    <row r="54" spans="1:9" ht="12.75" hidden="1">
      <c r="A54" s="565">
        <v>4081</v>
      </c>
      <c r="B54" s="567" t="s">
        <v>695</v>
      </c>
      <c r="C54" s="568"/>
      <c r="D54" s="568"/>
      <c r="E54" s="568"/>
      <c r="F54" s="568"/>
      <c r="G54" s="568"/>
      <c r="H54" s="569"/>
      <c r="I54" s="124"/>
    </row>
    <row r="55" spans="1:9" ht="15" customHeight="1" hidden="1">
      <c r="A55" s="586">
        <v>37</v>
      </c>
      <c r="B55" s="600" t="s">
        <v>696</v>
      </c>
      <c r="C55" s="601"/>
      <c r="D55" s="601"/>
      <c r="E55" s="601"/>
      <c r="F55" s="601"/>
      <c r="G55" s="601"/>
      <c r="H55" s="602"/>
      <c r="I55" s="124"/>
    </row>
    <row r="56" spans="1:9" ht="20.25" customHeight="1" hidden="1">
      <c r="A56" s="606" t="s">
        <v>520</v>
      </c>
      <c r="B56" s="560" t="s">
        <v>959</v>
      </c>
      <c r="C56" s="607"/>
      <c r="D56" s="607"/>
      <c r="E56" s="607"/>
      <c r="F56" s="601"/>
      <c r="G56" s="601"/>
      <c r="H56" s="601"/>
      <c r="I56" s="126"/>
    </row>
    <row r="57" spans="1:10" ht="27.75" customHeight="1" thickBot="1">
      <c r="A57" s="603"/>
      <c r="B57" s="604" t="s">
        <v>75</v>
      </c>
      <c r="C57" s="605">
        <f aca="true" t="shared" si="3" ref="C57:H57">C26+C38+C49+C55</f>
        <v>-3.9</v>
      </c>
      <c r="D57" s="605">
        <f t="shared" si="3"/>
        <v>20</v>
      </c>
      <c r="E57" s="605">
        <f t="shared" si="3"/>
        <v>294800</v>
      </c>
      <c r="F57" s="605">
        <f t="shared" si="3"/>
        <v>760</v>
      </c>
      <c r="G57" s="605">
        <f t="shared" si="3"/>
        <v>0</v>
      </c>
      <c r="H57" s="605">
        <f t="shared" si="3"/>
        <v>0</v>
      </c>
      <c r="I57" s="126"/>
      <c r="J57" s="125"/>
    </row>
    <row r="58" spans="1:9" ht="33" customHeight="1">
      <c r="A58" s="125"/>
      <c r="B58" s="211" t="s">
        <v>1043</v>
      </c>
      <c r="C58" s="211"/>
      <c r="D58" s="211" t="s">
        <v>1044</v>
      </c>
      <c r="E58" s="211"/>
      <c r="F58" s="125"/>
      <c r="G58" s="125"/>
      <c r="H58" s="125"/>
      <c r="I58" s="124"/>
    </row>
    <row r="59" spans="1:9" ht="12.75">
      <c r="A59" s="1086"/>
      <c r="B59" s="1086"/>
      <c r="C59" s="1086"/>
      <c r="D59" s="1086"/>
      <c r="E59" s="1086"/>
      <c r="F59" s="1086"/>
      <c r="G59" s="1086"/>
      <c r="H59" s="1086"/>
      <c r="I59" s="124"/>
    </row>
    <row r="60" spans="2:5" ht="12.75">
      <c r="B60" s="127"/>
      <c r="E60" t="s">
        <v>72</v>
      </c>
    </row>
    <row r="62" spans="2:8" ht="12.75" customHeight="1">
      <c r="B62" s="1090"/>
      <c r="C62" s="1090"/>
      <c r="D62" s="1090"/>
      <c r="E62" s="1090"/>
      <c r="F62" s="1090"/>
      <c r="G62" s="1090"/>
      <c r="H62" s="1090"/>
    </row>
    <row r="63" spans="2:8" ht="37.5" customHeight="1">
      <c r="B63" s="1090"/>
      <c r="C63" s="1090"/>
      <c r="D63" s="1090"/>
      <c r="E63" s="1090"/>
      <c r="F63" s="1090"/>
      <c r="G63" s="1090"/>
      <c r="H63" s="1090"/>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A59:H59"/>
    <mergeCell ref="B21:B25"/>
    <mergeCell ref="B62:H63"/>
    <mergeCell ref="A38:A39"/>
    <mergeCell ref="B38:B39"/>
    <mergeCell ref="C38:C39"/>
    <mergeCell ref="D38:D39"/>
    <mergeCell ref="G38:G39"/>
    <mergeCell ref="A21:A25"/>
    <mergeCell ref="F38:F39"/>
    <mergeCell ref="H38:H39"/>
    <mergeCell ref="B13:H15"/>
    <mergeCell ref="E38:E39"/>
    <mergeCell ref="E1:H1"/>
    <mergeCell ref="E2:H2"/>
    <mergeCell ref="E3:H3"/>
    <mergeCell ref="E4:H4"/>
    <mergeCell ref="G5:H5"/>
    <mergeCell ref="F10:H11"/>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729</v>
      </c>
      <c r="B1" s="1097" t="s">
        <v>910</v>
      </c>
      <c r="C1" s="1097"/>
      <c r="D1" s="1097"/>
      <c r="E1" s="1098"/>
      <c r="F1" s="1098"/>
      <c r="G1" s="1098"/>
    </row>
    <row r="3" spans="1:2" ht="23.25" customHeight="1">
      <c r="A3" s="1096" t="s">
        <v>952</v>
      </c>
      <c r="B3" s="934"/>
    </row>
    <row r="5" spans="1:2" ht="33">
      <c r="A5" s="620" t="s">
        <v>906</v>
      </c>
      <c r="B5" s="620" t="s">
        <v>730</v>
      </c>
    </row>
    <row r="6" spans="1:2" ht="33">
      <c r="A6" s="140">
        <v>1</v>
      </c>
      <c r="B6" s="619" t="s">
        <v>731</v>
      </c>
    </row>
    <row r="7" spans="1:2" ht="33">
      <c r="A7" s="140">
        <v>2</v>
      </c>
      <c r="B7" s="619" t="s">
        <v>732</v>
      </c>
    </row>
    <row r="8" spans="1:2" ht="33">
      <c r="A8" s="140">
        <v>3</v>
      </c>
      <c r="B8" s="619" t="s">
        <v>733</v>
      </c>
    </row>
    <row r="9" spans="1:2" ht="33">
      <c r="A9" s="140">
        <v>4</v>
      </c>
      <c r="B9" s="619" t="s">
        <v>734</v>
      </c>
    </row>
    <row r="10" spans="1:2" ht="33">
      <c r="A10" s="140">
        <v>5</v>
      </c>
      <c r="B10" s="619" t="s">
        <v>735</v>
      </c>
    </row>
    <row r="11" spans="1:2" ht="33">
      <c r="A11" s="140">
        <v>6</v>
      </c>
      <c r="B11" s="619" t="s">
        <v>736</v>
      </c>
    </row>
    <row r="12" spans="1:2" ht="33">
      <c r="A12" s="140">
        <v>7</v>
      </c>
      <c r="B12" s="619" t="s">
        <v>737</v>
      </c>
    </row>
    <row r="13" spans="1:2" ht="16.5">
      <c r="A13" s="140">
        <v>8</v>
      </c>
      <c r="B13" s="619" t="s">
        <v>738</v>
      </c>
    </row>
    <row r="14" spans="1:2" ht="16.5">
      <c r="A14" s="140">
        <v>9</v>
      </c>
      <c r="B14" s="619" t="s">
        <v>739</v>
      </c>
    </row>
    <row r="15" spans="1:2" ht="16.5">
      <c r="A15" s="140">
        <v>10</v>
      </c>
      <c r="B15" s="619" t="s">
        <v>740</v>
      </c>
    </row>
    <row r="16" spans="1:2" ht="16.5">
      <c r="A16" s="140">
        <v>11</v>
      </c>
      <c r="B16" s="619" t="s">
        <v>741</v>
      </c>
    </row>
    <row r="17" spans="1:2" ht="16.5">
      <c r="A17" s="140">
        <v>12</v>
      </c>
      <c r="B17" s="619" t="s">
        <v>742</v>
      </c>
    </row>
    <row r="18" spans="1:2" ht="16.5">
      <c r="A18" s="140">
        <v>13</v>
      </c>
      <c r="B18" s="619" t="s">
        <v>743</v>
      </c>
    </row>
    <row r="19" spans="1:2" ht="16.5">
      <c r="A19" s="140">
        <v>14</v>
      </c>
      <c r="B19" s="619" t="s">
        <v>744</v>
      </c>
    </row>
    <row r="20" spans="1:2" ht="16.5">
      <c r="A20" s="140">
        <v>15</v>
      </c>
      <c r="B20" s="619" t="s">
        <v>745</v>
      </c>
    </row>
    <row r="21" spans="1:2" ht="16.5">
      <c r="A21" s="140">
        <v>16</v>
      </c>
      <c r="B21" s="619" t="s">
        <v>746</v>
      </c>
    </row>
    <row r="22" spans="1:2" ht="16.5">
      <c r="A22" s="140">
        <v>17</v>
      </c>
      <c r="B22" s="619" t="s">
        <v>747</v>
      </c>
    </row>
    <row r="23" spans="1:2" ht="16.5">
      <c r="A23" s="140">
        <v>18</v>
      </c>
      <c r="B23" s="619" t="s">
        <v>748</v>
      </c>
    </row>
    <row r="24" spans="1:2" ht="16.5">
      <c r="A24" s="140">
        <v>19</v>
      </c>
      <c r="B24" s="619" t="s">
        <v>749</v>
      </c>
    </row>
    <row r="25" spans="1:2" ht="16.5">
      <c r="A25" s="140">
        <v>20</v>
      </c>
      <c r="B25" s="619" t="s">
        <v>750</v>
      </c>
    </row>
    <row r="26" spans="1:2" ht="16.5">
      <c r="A26" s="140">
        <v>21</v>
      </c>
      <c r="B26" s="619" t="s">
        <v>751</v>
      </c>
    </row>
    <row r="27" spans="1:2" ht="16.5">
      <c r="A27" s="140">
        <v>22</v>
      </c>
      <c r="B27" s="619" t="s">
        <v>752</v>
      </c>
    </row>
    <row r="28" spans="1:2" ht="16.5">
      <c r="A28" s="140">
        <v>23</v>
      </c>
      <c r="B28" s="619" t="s">
        <v>753</v>
      </c>
    </row>
    <row r="29" spans="1:2" ht="16.5">
      <c r="A29" s="140">
        <v>24</v>
      </c>
      <c r="B29" s="619" t="s">
        <v>754</v>
      </c>
    </row>
    <row r="30" spans="1:2" ht="16.5">
      <c r="A30" s="140">
        <v>25</v>
      </c>
      <c r="B30" s="619" t="s">
        <v>755</v>
      </c>
    </row>
    <row r="31" spans="1:2" ht="16.5">
      <c r="A31" s="140">
        <v>26</v>
      </c>
      <c r="B31" s="619" t="s">
        <v>756</v>
      </c>
    </row>
    <row r="32" spans="1:2" ht="16.5">
      <c r="A32" s="140">
        <v>27</v>
      </c>
      <c r="B32" s="619" t="s">
        <v>757</v>
      </c>
    </row>
    <row r="33" spans="1:2" ht="16.5">
      <c r="A33" s="140">
        <v>28</v>
      </c>
      <c r="B33" s="619" t="s">
        <v>758</v>
      </c>
    </row>
    <row r="34" spans="1:2" ht="16.5">
      <c r="A34" s="140">
        <v>29</v>
      </c>
      <c r="B34" s="619" t="s">
        <v>759</v>
      </c>
    </row>
    <row r="35" spans="1:2" ht="16.5">
      <c r="A35" s="140">
        <v>30</v>
      </c>
      <c r="B35" s="619" t="s">
        <v>760</v>
      </c>
    </row>
    <row r="36" spans="1:2" ht="16.5">
      <c r="A36" s="140">
        <v>31</v>
      </c>
      <c r="B36" s="619" t="s">
        <v>761</v>
      </c>
    </row>
    <row r="37" spans="1:2" ht="16.5">
      <c r="A37" s="140">
        <v>32</v>
      </c>
      <c r="B37" s="619" t="s">
        <v>762</v>
      </c>
    </row>
    <row r="38" spans="1:2" ht="16.5">
      <c r="A38" s="140">
        <v>33</v>
      </c>
      <c r="B38" s="619" t="s">
        <v>763</v>
      </c>
    </row>
    <row r="39" spans="1:2" ht="16.5">
      <c r="A39" s="140">
        <v>34</v>
      </c>
      <c r="B39" s="619" t="s">
        <v>764</v>
      </c>
    </row>
    <row r="40" spans="1:2" ht="16.5">
      <c r="A40" s="140">
        <v>35</v>
      </c>
      <c r="B40" s="619" t="s">
        <v>765</v>
      </c>
    </row>
    <row r="41" spans="1:2" ht="16.5">
      <c r="A41" s="140">
        <v>36</v>
      </c>
      <c r="B41" s="619" t="s">
        <v>766</v>
      </c>
    </row>
    <row r="42" spans="1:2" ht="16.5">
      <c r="A42" s="140">
        <v>37</v>
      </c>
      <c r="B42" s="619" t="s">
        <v>767</v>
      </c>
    </row>
    <row r="43" spans="1:2" ht="16.5">
      <c r="A43" s="140">
        <v>38</v>
      </c>
      <c r="B43" s="619" t="s">
        <v>768</v>
      </c>
    </row>
    <row r="44" spans="1:2" ht="16.5">
      <c r="A44" s="140">
        <v>39</v>
      </c>
      <c r="B44" s="619" t="s">
        <v>769</v>
      </c>
    </row>
    <row r="45" spans="1:2" ht="16.5">
      <c r="A45" s="140">
        <v>40</v>
      </c>
      <c r="B45" s="619" t="s">
        <v>770</v>
      </c>
    </row>
    <row r="46" spans="1:2" ht="16.5">
      <c r="A46" s="140">
        <v>41</v>
      </c>
      <c r="B46" s="619" t="s">
        <v>771</v>
      </c>
    </row>
    <row r="47" spans="1:2" ht="16.5">
      <c r="A47" s="140">
        <v>42</v>
      </c>
      <c r="B47" s="619" t="s">
        <v>772</v>
      </c>
    </row>
    <row r="48" spans="1:2" ht="33">
      <c r="A48" s="140">
        <v>43</v>
      </c>
      <c r="B48" s="619" t="s">
        <v>773</v>
      </c>
    </row>
    <row r="49" spans="1:2" ht="33">
      <c r="A49" s="140">
        <v>44</v>
      </c>
      <c r="B49" s="619" t="s">
        <v>774</v>
      </c>
    </row>
    <row r="50" spans="1:2" ht="33">
      <c r="A50" s="140">
        <v>45</v>
      </c>
      <c r="B50" s="619" t="s">
        <v>775</v>
      </c>
    </row>
    <row r="51" spans="1:2" ht="33">
      <c r="A51" s="140">
        <v>46</v>
      </c>
      <c r="B51" s="619" t="s">
        <v>776</v>
      </c>
    </row>
    <row r="52" spans="1:2" ht="16.5">
      <c r="A52" s="140">
        <v>47</v>
      </c>
      <c r="B52" s="619" t="s">
        <v>777</v>
      </c>
    </row>
    <row r="53" spans="1:2" ht="16.5">
      <c r="A53" s="140">
        <v>48</v>
      </c>
      <c r="B53" s="619" t="s">
        <v>778</v>
      </c>
    </row>
    <row r="54" spans="1:2" ht="16.5">
      <c r="A54" s="140">
        <v>49</v>
      </c>
      <c r="B54" s="619" t="s">
        <v>779</v>
      </c>
    </row>
    <row r="55" spans="1:2" ht="16.5">
      <c r="A55" s="140">
        <v>50</v>
      </c>
      <c r="B55" s="619" t="s">
        <v>780</v>
      </c>
    </row>
    <row r="56" spans="1:2" ht="16.5">
      <c r="A56" s="140">
        <v>51</v>
      </c>
      <c r="B56" s="619" t="s">
        <v>781</v>
      </c>
    </row>
    <row r="57" spans="1:2" ht="16.5">
      <c r="A57" s="140">
        <v>52</v>
      </c>
      <c r="B57" s="619" t="s">
        <v>782</v>
      </c>
    </row>
    <row r="58" spans="1:2" ht="16.5">
      <c r="A58" s="140">
        <v>53</v>
      </c>
      <c r="B58" s="619" t="s">
        <v>783</v>
      </c>
    </row>
    <row r="59" spans="1:2" ht="16.5">
      <c r="A59" s="140">
        <v>54</v>
      </c>
      <c r="B59" s="619" t="s">
        <v>784</v>
      </c>
    </row>
    <row r="60" spans="1:2" ht="16.5">
      <c r="A60" s="140">
        <v>55</v>
      </c>
      <c r="B60" s="619" t="s">
        <v>785</v>
      </c>
    </row>
    <row r="61" spans="1:2" ht="16.5">
      <c r="A61" s="140">
        <v>56</v>
      </c>
      <c r="B61" s="619" t="s">
        <v>786</v>
      </c>
    </row>
    <row r="62" spans="1:2" ht="16.5">
      <c r="A62" s="140">
        <v>57</v>
      </c>
      <c r="B62" s="619" t="s">
        <v>787</v>
      </c>
    </row>
    <row r="63" spans="1:2" ht="16.5">
      <c r="A63" s="140">
        <v>58</v>
      </c>
      <c r="B63" s="619" t="s">
        <v>788</v>
      </c>
    </row>
    <row r="64" spans="1:2" ht="16.5">
      <c r="A64" s="140">
        <v>59</v>
      </c>
      <c r="B64" s="619" t="s">
        <v>789</v>
      </c>
    </row>
    <row r="65" spans="1:2" ht="16.5">
      <c r="A65" s="140">
        <v>60</v>
      </c>
      <c r="B65" s="619" t="s">
        <v>790</v>
      </c>
    </row>
    <row r="66" spans="1:2" ht="16.5">
      <c r="A66" s="140">
        <v>61</v>
      </c>
      <c r="B66" s="619" t="s">
        <v>791</v>
      </c>
    </row>
    <row r="67" spans="1:2" ht="16.5">
      <c r="A67" s="140">
        <v>62</v>
      </c>
      <c r="B67" s="619" t="s">
        <v>792</v>
      </c>
    </row>
    <row r="68" spans="1:2" ht="16.5">
      <c r="A68" s="140">
        <v>63</v>
      </c>
      <c r="B68" s="619" t="s">
        <v>793</v>
      </c>
    </row>
    <row r="69" spans="1:2" ht="16.5">
      <c r="A69" s="140">
        <v>64</v>
      </c>
      <c r="B69" s="619" t="s">
        <v>794</v>
      </c>
    </row>
    <row r="70" spans="1:2" ht="16.5">
      <c r="A70" s="140">
        <v>65</v>
      </c>
      <c r="B70" s="619" t="s">
        <v>795</v>
      </c>
    </row>
    <row r="71" spans="1:2" ht="16.5">
      <c r="A71" s="140">
        <v>66</v>
      </c>
      <c r="B71" s="619" t="s">
        <v>796</v>
      </c>
    </row>
    <row r="72" spans="1:2" ht="16.5">
      <c r="A72" s="140">
        <v>67</v>
      </c>
      <c r="B72" s="619" t="s">
        <v>797</v>
      </c>
    </row>
    <row r="73" spans="1:2" ht="16.5">
      <c r="A73" s="140">
        <v>68</v>
      </c>
      <c r="B73" s="619" t="s">
        <v>798</v>
      </c>
    </row>
    <row r="74" spans="1:2" ht="16.5">
      <c r="A74" s="140">
        <v>69</v>
      </c>
      <c r="B74" s="619" t="s">
        <v>799</v>
      </c>
    </row>
    <row r="75" spans="1:2" ht="16.5">
      <c r="A75" s="140">
        <v>70</v>
      </c>
      <c r="B75" s="619" t="s">
        <v>800</v>
      </c>
    </row>
    <row r="76" spans="1:2" ht="16.5">
      <c r="A76" s="140">
        <v>71</v>
      </c>
      <c r="B76" s="619" t="s">
        <v>801</v>
      </c>
    </row>
    <row r="77" spans="1:2" ht="16.5">
      <c r="A77" s="140">
        <v>72</v>
      </c>
      <c r="B77" s="619" t="s">
        <v>802</v>
      </c>
    </row>
    <row r="78" spans="1:2" ht="16.5">
      <c r="A78" s="140">
        <v>73</v>
      </c>
      <c r="B78" s="619" t="s">
        <v>803</v>
      </c>
    </row>
    <row r="79" spans="1:2" ht="16.5">
      <c r="A79" s="140">
        <v>74</v>
      </c>
      <c r="B79" s="619" t="s">
        <v>804</v>
      </c>
    </row>
    <row r="80" spans="1:2" ht="16.5">
      <c r="A80" s="140">
        <v>75</v>
      </c>
      <c r="B80" s="619" t="s">
        <v>805</v>
      </c>
    </row>
    <row r="81" spans="1:2" ht="16.5">
      <c r="A81" s="140">
        <v>76</v>
      </c>
      <c r="B81" s="619" t="s">
        <v>806</v>
      </c>
    </row>
    <row r="82" spans="1:2" ht="16.5">
      <c r="A82" s="140">
        <v>77</v>
      </c>
      <c r="B82" s="619" t="s">
        <v>807</v>
      </c>
    </row>
    <row r="83" spans="1:2" ht="16.5">
      <c r="A83" s="140">
        <v>78</v>
      </c>
      <c r="B83" s="619" t="s">
        <v>808</v>
      </c>
    </row>
    <row r="84" spans="1:2" ht="16.5">
      <c r="A84" s="140">
        <v>79</v>
      </c>
      <c r="B84" s="619" t="s">
        <v>809</v>
      </c>
    </row>
    <row r="85" spans="1:2" ht="16.5">
      <c r="A85" s="140">
        <v>80</v>
      </c>
      <c r="B85" s="619" t="s">
        <v>810</v>
      </c>
    </row>
    <row r="86" spans="1:2" ht="16.5">
      <c r="A86" s="140">
        <v>81</v>
      </c>
      <c r="B86" s="619" t="s">
        <v>811</v>
      </c>
    </row>
    <row r="87" spans="1:2" ht="16.5">
      <c r="A87" s="140">
        <v>82</v>
      </c>
      <c r="B87" s="619" t="s">
        <v>812</v>
      </c>
    </row>
    <row r="88" spans="1:2" ht="16.5">
      <c r="A88" s="140">
        <v>83</v>
      </c>
      <c r="B88" s="619" t="s">
        <v>813</v>
      </c>
    </row>
    <row r="89" spans="1:2" ht="16.5">
      <c r="A89" s="140">
        <v>84</v>
      </c>
      <c r="B89" s="619" t="s">
        <v>814</v>
      </c>
    </row>
    <row r="90" spans="1:2" ht="16.5">
      <c r="A90" s="140">
        <v>85</v>
      </c>
      <c r="B90" s="619" t="s">
        <v>815</v>
      </c>
    </row>
    <row r="91" spans="1:2" ht="16.5">
      <c r="A91" s="140">
        <v>86</v>
      </c>
      <c r="B91" s="619" t="s">
        <v>816</v>
      </c>
    </row>
    <row r="92" spans="1:2" ht="16.5">
      <c r="A92" s="140">
        <v>87</v>
      </c>
      <c r="B92" s="619" t="s">
        <v>817</v>
      </c>
    </row>
    <row r="93" spans="1:2" ht="33">
      <c r="A93" s="140">
        <v>88</v>
      </c>
      <c r="B93" s="619" t="s">
        <v>818</v>
      </c>
    </row>
    <row r="94" spans="1:2" ht="16.5">
      <c r="A94" s="140">
        <v>89</v>
      </c>
      <c r="B94" s="619" t="s">
        <v>907</v>
      </c>
    </row>
    <row r="95" spans="1:2" ht="16.5">
      <c r="A95" s="140">
        <v>90</v>
      </c>
      <c r="B95" s="619" t="s">
        <v>908</v>
      </c>
    </row>
    <row r="96" spans="1:2" ht="16.5">
      <c r="A96" s="140">
        <v>91</v>
      </c>
      <c r="B96" s="619" t="s">
        <v>819</v>
      </c>
    </row>
    <row r="97" spans="1:2" ht="16.5">
      <c r="A97" s="140">
        <v>92</v>
      </c>
      <c r="B97" s="619" t="s">
        <v>820</v>
      </c>
    </row>
    <row r="98" spans="1:2" ht="16.5">
      <c r="A98" s="140">
        <v>93</v>
      </c>
      <c r="B98" s="619" t="s">
        <v>821</v>
      </c>
    </row>
    <row r="99" spans="1:2" ht="16.5">
      <c r="A99" s="140">
        <v>94</v>
      </c>
      <c r="B99" s="619" t="s">
        <v>822</v>
      </c>
    </row>
    <row r="100" spans="1:2" ht="16.5">
      <c r="A100" s="140">
        <v>95</v>
      </c>
      <c r="B100" s="619" t="s">
        <v>823</v>
      </c>
    </row>
    <row r="101" spans="1:2" ht="16.5">
      <c r="A101" s="140">
        <v>96</v>
      </c>
      <c r="B101" s="619" t="s">
        <v>824</v>
      </c>
    </row>
    <row r="102" spans="1:2" ht="16.5">
      <c r="A102" s="140">
        <v>97</v>
      </c>
      <c r="B102" s="619" t="s">
        <v>825</v>
      </c>
    </row>
    <row r="103" spans="1:2" ht="16.5">
      <c r="A103" s="140">
        <v>98</v>
      </c>
      <c r="B103" s="619" t="s">
        <v>826</v>
      </c>
    </row>
    <row r="104" spans="1:2" ht="16.5">
      <c r="A104" s="140">
        <v>99</v>
      </c>
      <c r="B104" s="619" t="s">
        <v>827</v>
      </c>
    </row>
    <row r="105" spans="1:2" ht="16.5">
      <c r="A105" s="140">
        <v>100</v>
      </c>
      <c r="B105" s="619" t="s">
        <v>828</v>
      </c>
    </row>
    <row r="106" spans="1:2" ht="16.5">
      <c r="A106" s="140">
        <v>101</v>
      </c>
      <c r="B106" s="619" t="s">
        <v>829</v>
      </c>
    </row>
    <row r="107" spans="1:2" ht="16.5">
      <c r="A107" s="140">
        <v>102</v>
      </c>
      <c r="B107" s="619" t="s">
        <v>830</v>
      </c>
    </row>
    <row r="108" spans="1:2" ht="16.5">
      <c r="A108" s="140">
        <v>103</v>
      </c>
      <c r="B108" s="619" t="s">
        <v>831</v>
      </c>
    </row>
    <row r="109" spans="1:2" ht="16.5">
      <c r="A109" s="140">
        <v>104</v>
      </c>
      <c r="B109" s="619" t="s">
        <v>832</v>
      </c>
    </row>
    <row r="110" spans="1:2" ht="16.5">
      <c r="A110" s="140">
        <v>105</v>
      </c>
      <c r="B110" s="619" t="s">
        <v>833</v>
      </c>
    </row>
    <row r="111" spans="1:2" ht="16.5">
      <c r="A111" s="140">
        <v>106</v>
      </c>
      <c r="B111" s="619" t="s">
        <v>834</v>
      </c>
    </row>
    <row r="112" spans="1:2" ht="16.5">
      <c r="A112" s="140">
        <v>107</v>
      </c>
      <c r="B112" s="619" t="s">
        <v>835</v>
      </c>
    </row>
    <row r="113" spans="1:2" ht="16.5">
      <c r="A113" s="140">
        <v>108</v>
      </c>
      <c r="B113" s="619" t="s">
        <v>836</v>
      </c>
    </row>
    <row r="114" spans="1:2" ht="16.5">
      <c r="A114" s="140">
        <v>109</v>
      </c>
      <c r="B114" s="619" t="s">
        <v>837</v>
      </c>
    </row>
    <row r="115" spans="1:2" ht="16.5">
      <c r="A115" s="140">
        <v>110</v>
      </c>
      <c r="B115" s="619" t="s">
        <v>838</v>
      </c>
    </row>
    <row r="116" spans="1:2" ht="16.5">
      <c r="A116" s="140">
        <v>111</v>
      </c>
      <c r="B116" s="619" t="s">
        <v>839</v>
      </c>
    </row>
    <row r="117" spans="1:2" ht="16.5">
      <c r="A117" s="140">
        <v>112</v>
      </c>
      <c r="B117" s="619" t="s">
        <v>840</v>
      </c>
    </row>
    <row r="118" spans="1:2" ht="16.5">
      <c r="A118" s="140">
        <v>113</v>
      </c>
      <c r="B118" s="619" t="s">
        <v>841</v>
      </c>
    </row>
    <row r="119" spans="1:2" ht="16.5">
      <c r="A119" s="140">
        <v>114</v>
      </c>
      <c r="B119" s="619" t="s">
        <v>842</v>
      </c>
    </row>
    <row r="120" spans="1:2" ht="16.5">
      <c r="A120" s="140">
        <v>115</v>
      </c>
      <c r="B120" s="619" t="s">
        <v>843</v>
      </c>
    </row>
    <row r="121" spans="1:2" ht="16.5">
      <c r="A121" s="140">
        <v>116</v>
      </c>
      <c r="B121" s="619" t="s">
        <v>844</v>
      </c>
    </row>
    <row r="122" spans="1:2" ht="16.5">
      <c r="A122" s="140">
        <v>117</v>
      </c>
      <c r="B122" s="619" t="s">
        <v>845</v>
      </c>
    </row>
    <row r="123" spans="1:2" ht="16.5">
      <c r="A123" s="140">
        <v>118</v>
      </c>
      <c r="B123" s="619" t="s">
        <v>846</v>
      </c>
    </row>
    <row r="124" spans="1:2" ht="16.5">
      <c r="A124" s="140">
        <v>119</v>
      </c>
      <c r="B124" s="619" t="s">
        <v>847</v>
      </c>
    </row>
    <row r="125" spans="1:2" ht="16.5">
      <c r="A125" s="140">
        <v>120</v>
      </c>
      <c r="B125" s="619" t="s">
        <v>848</v>
      </c>
    </row>
    <row r="126" spans="1:2" ht="16.5">
      <c r="A126" s="140">
        <v>121</v>
      </c>
      <c r="B126" s="619" t="s">
        <v>849</v>
      </c>
    </row>
    <row r="127" spans="1:2" ht="16.5">
      <c r="A127" s="140">
        <v>122</v>
      </c>
      <c r="B127" s="619" t="s">
        <v>850</v>
      </c>
    </row>
    <row r="128" spans="1:2" ht="16.5">
      <c r="A128" s="140">
        <v>123</v>
      </c>
      <c r="B128" s="619" t="s">
        <v>851</v>
      </c>
    </row>
    <row r="129" spans="1:2" ht="16.5">
      <c r="A129" s="140">
        <v>124</v>
      </c>
      <c r="B129" s="619" t="s">
        <v>852</v>
      </c>
    </row>
    <row r="130" spans="1:2" ht="16.5">
      <c r="A130" s="140">
        <v>125</v>
      </c>
      <c r="B130" s="619" t="s">
        <v>853</v>
      </c>
    </row>
    <row r="131" spans="1:2" ht="16.5">
      <c r="A131" s="140">
        <v>126</v>
      </c>
      <c r="B131" s="619" t="s">
        <v>854</v>
      </c>
    </row>
    <row r="132" spans="1:2" ht="16.5">
      <c r="A132" s="140">
        <v>127</v>
      </c>
      <c r="B132" s="619" t="s">
        <v>855</v>
      </c>
    </row>
    <row r="133" spans="1:2" ht="16.5">
      <c r="A133" s="140">
        <v>128</v>
      </c>
      <c r="B133" s="619" t="s">
        <v>856</v>
      </c>
    </row>
    <row r="134" spans="1:2" ht="16.5">
      <c r="A134" s="140">
        <v>129</v>
      </c>
      <c r="B134" s="619" t="s">
        <v>857</v>
      </c>
    </row>
    <row r="135" spans="1:2" ht="16.5">
      <c r="A135" s="140">
        <v>130</v>
      </c>
      <c r="B135" s="619" t="s">
        <v>858</v>
      </c>
    </row>
    <row r="136" spans="1:2" ht="16.5">
      <c r="A136" s="140">
        <v>131</v>
      </c>
      <c r="B136" s="619" t="s">
        <v>859</v>
      </c>
    </row>
    <row r="137" spans="1:2" ht="16.5">
      <c r="A137" s="140">
        <v>132</v>
      </c>
      <c r="B137" s="619" t="s">
        <v>860</v>
      </c>
    </row>
    <row r="138" spans="1:2" ht="16.5">
      <c r="A138" s="140">
        <v>133</v>
      </c>
      <c r="B138" s="619" t="s">
        <v>861</v>
      </c>
    </row>
    <row r="139" spans="1:2" ht="16.5">
      <c r="A139" s="140">
        <v>134</v>
      </c>
      <c r="B139" s="619" t="s">
        <v>862</v>
      </c>
    </row>
    <row r="140" spans="1:2" ht="16.5">
      <c r="A140" s="140">
        <v>135</v>
      </c>
      <c r="B140" s="619" t="s">
        <v>863</v>
      </c>
    </row>
    <row r="141" spans="1:2" ht="16.5">
      <c r="A141" s="140">
        <v>136</v>
      </c>
      <c r="B141" s="619" t="s">
        <v>864</v>
      </c>
    </row>
    <row r="142" spans="1:2" ht="16.5">
      <c r="A142" s="140">
        <v>137</v>
      </c>
      <c r="B142" s="619" t="s">
        <v>865</v>
      </c>
    </row>
    <row r="143" spans="1:2" ht="16.5">
      <c r="A143" s="140">
        <v>138</v>
      </c>
      <c r="B143" s="619" t="s">
        <v>866</v>
      </c>
    </row>
    <row r="144" spans="1:2" ht="16.5">
      <c r="A144" s="140">
        <v>139</v>
      </c>
      <c r="B144" s="619" t="s">
        <v>867</v>
      </c>
    </row>
    <row r="145" spans="1:2" ht="16.5">
      <c r="A145" s="140">
        <v>140</v>
      </c>
      <c r="B145" s="619" t="s">
        <v>868</v>
      </c>
    </row>
    <row r="146" spans="1:2" ht="16.5">
      <c r="A146" s="140">
        <v>141</v>
      </c>
      <c r="B146" s="619" t="s">
        <v>869</v>
      </c>
    </row>
    <row r="147" spans="1:2" ht="16.5">
      <c r="A147" s="140">
        <v>142</v>
      </c>
      <c r="B147" s="619" t="s">
        <v>870</v>
      </c>
    </row>
    <row r="148" spans="1:2" ht="16.5">
      <c r="A148" s="140">
        <v>143</v>
      </c>
      <c r="B148" s="619" t="s">
        <v>871</v>
      </c>
    </row>
    <row r="149" spans="1:2" ht="16.5">
      <c r="A149" s="140">
        <v>144</v>
      </c>
      <c r="B149" s="619" t="s">
        <v>872</v>
      </c>
    </row>
    <row r="150" spans="1:2" ht="16.5">
      <c r="A150" s="140">
        <v>145</v>
      </c>
      <c r="B150" s="619" t="s">
        <v>873</v>
      </c>
    </row>
    <row r="151" spans="1:2" ht="16.5">
      <c r="A151" s="140">
        <v>146</v>
      </c>
      <c r="B151" s="619" t="s">
        <v>874</v>
      </c>
    </row>
    <row r="152" spans="1:2" ht="16.5">
      <c r="A152" s="140">
        <v>147</v>
      </c>
      <c r="B152" s="619" t="s">
        <v>875</v>
      </c>
    </row>
    <row r="153" spans="1:2" ht="16.5">
      <c r="A153" s="140">
        <v>148</v>
      </c>
      <c r="B153" s="619" t="s">
        <v>876</v>
      </c>
    </row>
    <row r="154" spans="1:2" ht="16.5">
      <c r="A154" s="140">
        <v>149</v>
      </c>
      <c r="B154" s="619" t="s">
        <v>877</v>
      </c>
    </row>
    <row r="155" spans="1:2" ht="16.5">
      <c r="A155" s="140">
        <v>150</v>
      </c>
      <c r="B155" s="619" t="s">
        <v>878</v>
      </c>
    </row>
    <row r="156" spans="1:2" ht="16.5">
      <c r="A156" s="140">
        <v>151</v>
      </c>
      <c r="B156" s="619" t="s">
        <v>879</v>
      </c>
    </row>
    <row r="157" spans="1:2" ht="16.5">
      <c r="A157" s="140">
        <v>152</v>
      </c>
      <c r="B157" s="619" t="s">
        <v>880</v>
      </c>
    </row>
    <row r="158" spans="1:2" ht="16.5">
      <c r="A158" s="140">
        <v>153</v>
      </c>
      <c r="B158" s="619" t="s">
        <v>881</v>
      </c>
    </row>
    <row r="159" spans="1:2" ht="16.5">
      <c r="A159" s="140">
        <v>154</v>
      </c>
      <c r="B159" s="619" t="s">
        <v>882</v>
      </c>
    </row>
    <row r="160" spans="1:2" ht="16.5">
      <c r="A160" s="140">
        <v>155</v>
      </c>
      <c r="B160" s="619" t="s">
        <v>883</v>
      </c>
    </row>
    <row r="161" spans="1:2" ht="16.5">
      <c r="A161" s="140">
        <v>156</v>
      </c>
      <c r="B161" s="619" t="s">
        <v>884</v>
      </c>
    </row>
    <row r="162" spans="1:2" ht="16.5">
      <c r="A162" s="140">
        <v>157</v>
      </c>
      <c r="B162" s="619" t="s">
        <v>885</v>
      </c>
    </row>
    <row r="163" spans="1:2" ht="16.5">
      <c r="A163" s="140">
        <v>158</v>
      </c>
      <c r="B163" s="619" t="s">
        <v>886</v>
      </c>
    </row>
    <row r="164" spans="1:2" ht="16.5">
      <c r="A164" s="140">
        <v>159</v>
      </c>
      <c r="B164" s="619" t="s">
        <v>887</v>
      </c>
    </row>
    <row r="165" spans="1:2" ht="16.5">
      <c r="A165" s="140">
        <v>160</v>
      </c>
      <c r="B165" s="619" t="s">
        <v>888</v>
      </c>
    </row>
    <row r="166" spans="1:2" ht="16.5">
      <c r="A166" s="140">
        <v>161</v>
      </c>
      <c r="B166" s="619" t="s">
        <v>889</v>
      </c>
    </row>
    <row r="167" spans="1:2" ht="16.5">
      <c r="A167" s="140">
        <v>162</v>
      </c>
      <c r="B167" s="619" t="s">
        <v>890</v>
      </c>
    </row>
    <row r="168" spans="1:2" ht="16.5">
      <c r="A168" s="140">
        <v>163</v>
      </c>
      <c r="B168" s="619" t="s">
        <v>891</v>
      </c>
    </row>
    <row r="169" spans="1:2" ht="16.5">
      <c r="A169" s="140">
        <v>164</v>
      </c>
      <c r="B169" s="619" t="s">
        <v>892</v>
      </c>
    </row>
    <row r="170" spans="1:2" ht="16.5">
      <c r="A170" s="140">
        <v>165</v>
      </c>
      <c r="B170" s="619" t="s">
        <v>893</v>
      </c>
    </row>
    <row r="171" spans="1:2" ht="16.5">
      <c r="A171" s="140">
        <v>166</v>
      </c>
      <c r="B171" s="619" t="s">
        <v>894</v>
      </c>
    </row>
    <row r="172" spans="1:2" ht="16.5">
      <c r="A172" s="140">
        <v>167</v>
      </c>
      <c r="B172" s="619" t="s">
        <v>895</v>
      </c>
    </row>
    <row r="173" spans="1:2" ht="16.5">
      <c r="A173" s="140">
        <v>168</v>
      </c>
      <c r="B173" s="619" t="s">
        <v>896</v>
      </c>
    </row>
    <row r="174" spans="1:2" ht="16.5">
      <c r="A174" s="140">
        <v>169</v>
      </c>
      <c r="B174" s="619" t="s">
        <v>897</v>
      </c>
    </row>
    <row r="175" spans="1:2" ht="16.5">
      <c r="A175" s="140">
        <v>170</v>
      </c>
      <c r="B175" s="619" t="s">
        <v>898</v>
      </c>
    </row>
    <row r="176" spans="1:2" ht="16.5">
      <c r="A176" s="140">
        <v>171</v>
      </c>
      <c r="B176" s="619" t="s">
        <v>899</v>
      </c>
    </row>
    <row r="177" spans="1:2" ht="16.5">
      <c r="A177" s="140">
        <v>172</v>
      </c>
      <c r="B177" s="619" t="s">
        <v>900</v>
      </c>
    </row>
    <row r="178" spans="1:2" ht="16.5">
      <c r="A178" s="140">
        <v>173</v>
      </c>
      <c r="B178" s="619" t="s">
        <v>901</v>
      </c>
    </row>
    <row r="179" spans="1:2" ht="16.5">
      <c r="A179" s="140">
        <v>174</v>
      </c>
      <c r="B179" s="619" t="s">
        <v>902</v>
      </c>
    </row>
    <row r="180" spans="1:2" ht="16.5">
      <c r="A180" s="140">
        <v>175</v>
      </c>
      <c r="B180" s="619" t="s">
        <v>903</v>
      </c>
    </row>
    <row r="181" spans="1:2" ht="16.5">
      <c r="A181" s="140">
        <v>176</v>
      </c>
      <c r="B181" s="619" t="s">
        <v>904</v>
      </c>
    </row>
    <row r="182" spans="1:2" ht="16.5">
      <c r="A182" s="140">
        <v>177</v>
      </c>
      <c r="B182" s="619" t="s">
        <v>905</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097" t="s">
        <v>909</v>
      </c>
      <c r="J1" s="1097"/>
      <c r="K1" s="1097"/>
      <c r="L1" s="1098"/>
      <c r="M1" s="1098"/>
      <c r="N1" s="1098"/>
    </row>
    <row r="5" spans="1:12" ht="14.25">
      <c r="A5" s="1101" t="s">
        <v>726</v>
      </c>
      <c r="B5" s="1053"/>
      <c r="C5" s="1053"/>
      <c r="D5" s="1053"/>
      <c r="E5" s="1053"/>
      <c r="F5" s="1053"/>
      <c r="G5" s="1053"/>
      <c r="H5" s="1053"/>
      <c r="I5" s="1053"/>
      <c r="J5" s="1053"/>
      <c r="K5" s="1053"/>
      <c r="L5" s="1053"/>
    </row>
    <row r="6" spans="1:12" ht="14.25">
      <c r="A6" s="1101" t="s">
        <v>697</v>
      </c>
      <c r="B6" s="1053"/>
      <c r="C6" s="1053"/>
      <c r="D6" s="1053"/>
      <c r="E6" s="1053"/>
      <c r="F6" s="1053"/>
      <c r="G6" s="1053"/>
      <c r="H6" s="1053"/>
      <c r="I6" s="1053"/>
      <c r="J6" s="1053"/>
      <c r="K6" s="1053"/>
      <c r="L6" s="1053"/>
    </row>
    <row r="7" ht="14.25">
      <c r="A7" s="587"/>
    </row>
    <row r="8" ht="12.75">
      <c r="A8" s="288">
        <v>13557000000</v>
      </c>
    </row>
    <row r="9" ht="12.75">
      <c r="A9" s="287" t="s">
        <v>496</v>
      </c>
    </row>
    <row r="10" ht="12.75">
      <c r="L10" s="404" t="s">
        <v>698</v>
      </c>
    </row>
    <row r="11" spans="1:12" ht="12.75">
      <c r="A11" s="1099" t="s">
        <v>699</v>
      </c>
      <c r="B11" s="1099" t="s">
        <v>700</v>
      </c>
      <c r="C11" s="1099" t="s">
        <v>355</v>
      </c>
      <c r="D11" s="931" t="s">
        <v>701</v>
      </c>
      <c r="E11" s="931" t="s">
        <v>702</v>
      </c>
      <c r="F11" s="1099" t="s">
        <v>703</v>
      </c>
      <c r="G11" s="931" t="s">
        <v>704</v>
      </c>
      <c r="H11" s="931" t="s">
        <v>705</v>
      </c>
      <c r="I11" s="931" t="s">
        <v>706</v>
      </c>
      <c r="J11" s="931"/>
      <c r="K11" s="931"/>
      <c r="L11" s="931" t="s">
        <v>707</v>
      </c>
    </row>
    <row r="12" spans="1:12" ht="135.75" customHeight="1">
      <c r="A12" s="931"/>
      <c r="B12" s="931"/>
      <c r="C12" s="931"/>
      <c r="D12" s="931"/>
      <c r="E12" s="931"/>
      <c r="F12" s="931"/>
      <c r="G12" s="931"/>
      <c r="H12" s="931"/>
      <c r="I12" s="555" t="s">
        <v>708</v>
      </c>
      <c r="J12" s="555" t="s">
        <v>709</v>
      </c>
      <c r="K12" s="555" t="s">
        <v>710</v>
      </c>
      <c r="L12" s="931"/>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88" t="s">
        <v>89</v>
      </c>
      <c r="B14" s="589" t="s">
        <v>711</v>
      </c>
      <c r="C14" s="589" t="s">
        <v>711</v>
      </c>
      <c r="D14" s="589" t="s">
        <v>571</v>
      </c>
      <c r="E14" s="589" t="s">
        <v>711</v>
      </c>
      <c r="F14" s="589" t="s">
        <v>711</v>
      </c>
      <c r="G14" s="589" t="s">
        <v>711</v>
      </c>
      <c r="H14" s="589" t="s">
        <v>711</v>
      </c>
      <c r="I14" s="589" t="s">
        <v>711</v>
      </c>
      <c r="J14" s="590">
        <f>J17</f>
        <v>9900000</v>
      </c>
      <c r="K14" s="590">
        <f>K17</f>
        <v>9900000</v>
      </c>
      <c r="L14" s="590">
        <f>L17</f>
        <v>9900000</v>
      </c>
    </row>
    <row r="15" spans="1:12" ht="100.5" customHeight="1" hidden="1">
      <c r="A15" s="591"/>
      <c r="B15" s="555"/>
      <c r="C15" s="592"/>
      <c r="D15" s="555"/>
      <c r="E15" s="555"/>
      <c r="F15" s="555"/>
      <c r="G15" s="555"/>
      <c r="H15" s="555"/>
      <c r="I15" s="555"/>
      <c r="J15" s="593"/>
      <c r="K15" s="593"/>
      <c r="L15" s="593"/>
    </row>
    <row r="16" spans="1:12" ht="52.5">
      <c r="A16" s="594" t="s">
        <v>550</v>
      </c>
      <c r="B16" s="555">
        <v>7310</v>
      </c>
      <c r="C16" s="592" t="s">
        <v>712</v>
      </c>
      <c r="D16" s="555" t="s">
        <v>713</v>
      </c>
      <c r="E16" s="555" t="s">
        <v>714</v>
      </c>
      <c r="F16" s="555" t="s">
        <v>715</v>
      </c>
      <c r="G16" s="555" t="s">
        <v>716</v>
      </c>
      <c r="H16" s="555" t="s">
        <v>717</v>
      </c>
      <c r="I16" s="555" t="s">
        <v>717</v>
      </c>
      <c r="J16" s="593">
        <v>9900000</v>
      </c>
      <c r="K16" s="593">
        <v>9900000</v>
      </c>
      <c r="L16" s="593">
        <v>9900000</v>
      </c>
    </row>
    <row r="17" spans="1:12" ht="14.25">
      <c r="A17" s="595" t="s">
        <v>637</v>
      </c>
      <c r="B17" s="595" t="s">
        <v>637</v>
      </c>
      <c r="C17" s="595" t="s">
        <v>637</v>
      </c>
      <c r="D17" s="595" t="s">
        <v>718</v>
      </c>
      <c r="E17" s="595" t="s">
        <v>637</v>
      </c>
      <c r="F17" s="595" t="s">
        <v>637</v>
      </c>
      <c r="G17" s="595" t="s">
        <v>637</v>
      </c>
      <c r="H17" s="595" t="s">
        <v>637</v>
      </c>
      <c r="I17" s="595" t="s">
        <v>637</v>
      </c>
      <c r="J17" s="596">
        <f>J15+J16</f>
        <v>9900000</v>
      </c>
      <c r="K17" s="596">
        <f>K15+K16</f>
        <v>9900000</v>
      </c>
      <c r="L17" s="596">
        <f>L15+L16</f>
        <v>9900000</v>
      </c>
    </row>
    <row r="19" spans="1:12" ht="14.25">
      <c r="A19" s="1100"/>
      <c r="B19" s="1100"/>
      <c r="C19" s="1100"/>
      <c r="D19" s="1100"/>
      <c r="E19" s="1100"/>
      <c r="F19" s="1100"/>
      <c r="G19" s="1100"/>
      <c r="H19" s="1100"/>
      <c r="I19" s="1100"/>
      <c r="J19" s="1100"/>
      <c r="K19" s="1100"/>
      <c r="L19" s="1100"/>
    </row>
  </sheetData>
  <sheetProtection/>
  <mergeCells count="14">
    <mergeCell ref="I1:N1"/>
    <mergeCell ref="A5:L5"/>
    <mergeCell ref="A6:L6"/>
    <mergeCell ref="A11:A12"/>
    <mergeCell ref="B11:B12"/>
    <mergeCell ref="C11:C12"/>
    <mergeCell ref="D11:D12"/>
    <mergeCell ref="E11:E12"/>
    <mergeCell ref="F11:F12"/>
    <mergeCell ref="G11:G12"/>
    <mergeCell ref="H11:H12"/>
    <mergeCell ref="I11:K11"/>
    <mergeCell ref="L11:L12"/>
    <mergeCell ref="A19:L19"/>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B1:K66"/>
  <sheetViews>
    <sheetView zoomScalePageLayoutView="0" workbookViewId="0" topLeftCell="A7">
      <selection activeCell="D18" sqref="D1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1079</v>
      </c>
      <c r="G1" s="1020"/>
      <c r="H1" s="618"/>
    </row>
    <row r="2" ht="12.75">
      <c r="G2" s="1020"/>
    </row>
    <row r="3" spans="2:7" ht="39.75" customHeight="1">
      <c r="B3" s="1069" t="s">
        <v>1052</v>
      </c>
      <c r="C3" s="934"/>
      <c r="D3" s="934"/>
      <c r="E3" s="934"/>
      <c r="F3" s="934"/>
      <c r="G3" s="934"/>
    </row>
    <row r="4" spans="2:5" ht="18.75" customHeight="1">
      <c r="B4" s="288">
        <v>13557000000</v>
      </c>
      <c r="E4" s="251"/>
    </row>
    <row r="5" spans="2:7" ht="12.75">
      <c r="B5" s="287" t="s">
        <v>496</v>
      </c>
      <c r="G5" s="249" t="s">
        <v>6</v>
      </c>
    </row>
    <row r="6" ht="3.75" customHeight="1" thickBot="1"/>
    <row r="7" spans="2:11" ht="125.25" thickBot="1">
      <c r="B7" s="260" t="s">
        <v>443</v>
      </c>
      <c r="C7" s="261" t="s">
        <v>444</v>
      </c>
      <c r="D7" s="261" t="s">
        <v>445</v>
      </c>
      <c r="E7" s="261" t="s">
        <v>446</v>
      </c>
      <c r="F7" s="261" t="s">
        <v>1065</v>
      </c>
      <c r="G7" s="262" t="s">
        <v>1066</v>
      </c>
      <c r="H7" s="250"/>
      <c r="I7" s="250"/>
      <c r="J7" s="250"/>
      <c r="K7" s="250"/>
    </row>
    <row r="8" spans="2:7" ht="15.75" hidden="1" thickBot="1">
      <c r="B8" s="252" t="s">
        <v>89</v>
      </c>
      <c r="C8" s="253" t="s">
        <v>15</v>
      </c>
      <c r="D8" s="402"/>
      <c r="E8" s="254" t="s">
        <v>71</v>
      </c>
      <c r="F8" s="255"/>
      <c r="G8" s="256"/>
    </row>
    <row r="9" spans="2:7" ht="15.75" hidden="1" thickBot="1">
      <c r="B9" s="257"/>
      <c r="C9" s="258"/>
      <c r="D9" s="259"/>
      <c r="E9" s="118"/>
      <c r="F9" s="118"/>
      <c r="G9" s="119"/>
    </row>
    <row r="10" spans="2:7" ht="15">
      <c r="B10" s="750" t="s">
        <v>89</v>
      </c>
      <c r="C10" s="751" t="s">
        <v>15</v>
      </c>
      <c r="D10" s="752"/>
      <c r="E10" s="753" t="s">
        <v>571</v>
      </c>
      <c r="F10" s="754"/>
      <c r="G10" s="790">
        <f>G25+G29+G63</f>
        <v>725868.85</v>
      </c>
    </row>
    <row r="11" spans="2:7" ht="28.5" customHeight="1">
      <c r="B11" s="1105" t="s">
        <v>1068</v>
      </c>
      <c r="C11" s="1106"/>
      <c r="D11" s="1106"/>
      <c r="E11" s="1106"/>
      <c r="F11" s="1107"/>
      <c r="G11" s="803">
        <f>SUM(G13:G21)</f>
        <v>207811</v>
      </c>
    </row>
    <row r="12" spans="2:7" ht="15">
      <c r="B12" s="1105" t="s">
        <v>1067</v>
      </c>
      <c r="C12" s="1108"/>
      <c r="D12" s="1108"/>
      <c r="E12" s="1108"/>
      <c r="F12" s="1109"/>
      <c r="G12" s="801"/>
    </row>
    <row r="13" spans="2:7" ht="62.25">
      <c r="B13" s="791" t="s">
        <v>997</v>
      </c>
      <c r="C13" s="21" t="s">
        <v>998</v>
      </c>
      <c r="D13" s="21" t="s">
        <v>57</v>
      </c>
      <c r="E13" s="377" t="s">
        <v>999</v>
      </c>
      <c r="F13" s="755" t="s">
        <v>1061</v>
      </c>
      <c r="G13" s="792">
        <v>44900</v>
      </c>
    </row>
    <row r="14" spans="2:7" ht="78">
      <c r="B14" s="791" t="s">
        <v>997</v>
      </c>
      <c r="C14" s="21" t="s">
        <v>998</v>
      </c>
      <c r="D14" s="21" t="s">
        <v>57</v>
      </c>
      <c r="E14" s="377" t="s">
        <v>999</v>
      </c>
      <c r="F14" s="755" t="s">
        <v>1062</v>
      </c>
      <c r="G14" s="792">
        <v>14291</v>
      </c>
    </row>
    <row r="15" spans="2:7" ht="30.75">
      <c r="B15" s="791" t="s">
        <v>997</v>
      </c>
      <c r="C15" s="21" t="s">
        <v>998</v>
      </c>
      <c r="D15" s="21" t="s">
        <v>57</v>
      </c>
      <c r="E15" s="377" t="s">
        <v>999</v>
      </c>
      <c r="F15" s="759" t="s">
        <v>1053</v>
      </c>
      <c r="G15" s="792">
        <v>22540</v>
      </c>
    </row>
    <row r="16" spans="2:7" ht="30.75">
      <c r="B16" s="791" t="s">
        <v>997</v>
      </c>
      <c r="C16" s="21" t="s">
        <v>998</v>
      </c>
      <c r="D16" s="21" t="s">
        <v>57</v>
      </c>
      <c r="E16" s="377" t="s">
        <v>999</v>
      </c>
      <c r="F16" s="760" t="s">
        <v>1054</v>
      </c>
      <c r="G16" s="792">
        <v>20657</v>
      </c>
    </row>
    <row r="17" spans="2:7" ht="30.75">
      <c r="B17" s="791" t="s">
        <v>997</v>
      </c>
      <c r="C17" s="21" t="s">
        <v>998</v>
      </c>
      <c r="D17" s="21" t="s">
        <v>57</v>
      </c>
      <c r="E17" s="377" t="s">
        <v>999</v>
      </c>
      <c r="F17" s="760" t="s">
        <v>1055</v>
      </c>
      <c r="G17" s="792">
        <v>19970</v>
      </c>
    </row>
    <row r="18" spans="2:7" ht="30.75">
      <c r="B18" s="791" t="s">
        <v>997</v>
      </c>
      <c r="C18" s="21" t="s">
        <v>998</v>
      </c>
      <c r="D18" s="21" t="s">
        <v>57</v>
      </c>
      <c r="E18" s="377" t="s">
        <v>999</v>
      </c>
      <c r="F18" s="760" t="s">
        <v>1056</v>
      </c>
      <c r="G18" s="792">
        <v>13121</v>
      </c>
    </row>
    <row r="19" spans="2:7" ht="30.75">
      <c r="B19" s="791" t="s">
        <v>997</v>
      </c>
      <c r="C19" s="21" t="s">
        <v>998</v>
      </c>
      <c r="D19" s="21" t="s">
        <v>57</v>
      </c>
      <c r="E19" s="377" t="s">
        <v>999</v>
      </c>
      <c r="F19" s="760" t="s">
        <v>1057</v>
      </c>
      <c r="G19" s="792">
        <v>23131</v>
      </c>
    </row>
    <row r="20" spans="2:7" ht="30.75">
      <c r="B20" s="791" t="s">
        <v>997</v>
      </c>
      <c r="C20" s="21" t="s">
        <v>998</v>
      </c>
      <c r="D20" s="21" t="s">
        <v>57</v>
      </c>
      <c r="E20" s="377" t="s">
        <v>999</v>
      </c>
      <c r="F20" s="760" t="s">
        <v>1058</v>
      </c>
      <c r="G20" s="792">
        <v>28487</v>
      </c>
    </row>
    <row r="21" spans="2:7" ht="30.75">
      <c r="B21" s="791" t="s">
        <v>997</v>
      </c>
      <c r="C21" s="21" t="s">
        <v>998</v>
      </c>
      <c r="D21" s="21" t="s">
        <v>57</v>
      </c>
      <c r="E21" s="377" t="s">
        <v>999</v>
      </c>
      <c r="F21" s="760" t="s">
        <v>1059</v>
      </c>
      <c r="G21" s="793">
        <v>20714</v>
      </c>
    </row>
    <row r="22" spans="2:7" ht="29.25" customHeight="1">
      <c r="B22" s="1105" t="s">
        <v>1069</v>
      </c>
      <c r="C22" s="1106"/>
      <c r="D22" s="1106"/>
      <c r="E22" s="1106"/>
      <c r="F22" s="1107"/>
      <c r="G22" s="802">
        <f>G24</f>
        <v>49433</v>
      </c>
    </row>
    <row r="23" spans="2:7" ht="15">
      <c r="B23" s="1105" t="s">
        <v>1067</v>
      </c>
      <c r="C23" s="1108"/>
      <c r="D23" s="1108"/>
      <c r="E23" s="1108"/>
      <c r="F23" s="1109"/>
      <c r="G23" s="793"/>
    </row>
    <row r="24" spans="2:7" ht="30.75">
      <c r="B24" s="791" t="s">
        <v>997</v>
      </c>
      <c r="C24" s="21" t="s">
        <v>998</v>
      </c>
      <c r="D24" s="21" t="s">
        <v>57</v>
      </c>
      <c r="E24" s="377" t="s">
        <v>999</v>
      </c>
      <c r="F24" s="759" t="s">
        <v>1063</v>
      </c>
      <c r="G24" s="793">
        <v>49433</v>
      </c>
    </row>
    <row r="25" spans="2:7" ht="15">
      <c r="B25" s="756"/>
      <c r="C25" s="757"/>
      <c r="D25" s="757"/>
      <c r="E25" s="758" t="s">
        <v>1060</v>
      </c>
      <c r="F25" s="758"/>
      <c r="G25" s="794">
        <f>G11+G22</f>
        <v>257244</v>
      </c>
    </row>
    <row r="26" spans="2:7" ht="33" customHeight="1">
      <c r="B26" s="1105" t="s">
        <v>1070</v>
      </c>
      <c r="C26" s="1106"/>
      <c r="D26" s="1106"/>
      <c r="E26" s="1106"/>
      <c r="F26" s="1107"/>
      <c r="G26" s="802">
        <f>SUM(G28)</f>
        <v>42451.85</v>
      </c>
    </row>
    <row r="27" spans="2:7" ht="15">
      <c r="B27" s="1105" t="s">
        <v>1067</v>
      </c>
      <c r="C27" s="1108"/>
      <c r="D27" s="1108"/>
      <c r="E27" s="1108"/>
      <c r="F27" s="1109"/>
      <c r="G27" s="804"/>
    </row>
    <row r="28" spans="2:7" ht="46.5">
      <c r="B28" s="761" t="s">
        <v>555</v>
      </c>
      <c r="C28" s="742" t="s">
        <v>537</v>
      </c>
      <c r="D28" s="742" t="s">
        <v>562</v>
      </c>
      <c r="E28" s="762" t="s">
        <v>574</v>
      </c>
      <c r="F28" s="763" t="s">
        <v>1031</v>
      </c>
      <c r="G28" s="795">
        <v>42451.85</v>
      </c>
    </row>
    <row r="29" spans="2:7" ht="15">
      <c r="B29" s="756"/>
      <c r="C29" s="757"/>
      <c r="D29" s="757"/>
      <c r="E29" s="758" t="s">
        <v>575</v>
      </c>
      <c r="F29" s="758"/>
      <c r="G29" s="794">
        <f>SUM(G28:G28)</f>
        <v>42451.85</v>
      </c>
    </row>
    <row r="30" spans="2:7" ht="34.5" customHeight="1">
      <c r="B30" s="1105" t="s">
        <v>1071</v>
      </c>
      <c r="C30" s="1106"/>
      <c r="D30" s="1106"/>
      <c r="E30" s="1106"/>
      <c r="F30" s="1107"/>
      <c r="G30" s="802">
        <f>SUM(G32)</f>
        <v>426173</v>
      </c>
    </row>
    <row r="31" spans="2:7" ht="15">
      <c r="B31" s="1105" t="s">
        <v>1067</v>
      </c>
      <c r="C31" s="1108"/>
      <c r="D31" s="1108"/>
      <c r="E31" s="1108"/>
      <c r="F31" s="1109"/>
      <c r="G31" s="804"/>
    </row>
    <row r="32" spans="2:7" ht="30.75">
      <c r="B32" s="791" t="s">
        <v>560</v>
      </c>
      <c r="C32" s="21" t="s">
        <v>542</v>
      </c>
      <c r="D32" s="21" t="s">
        <v>567</v>
      </c>
      <c r="E32" s="263" t="s">
        <v>568</v>
      </c>
      <c r="F32" s="762" t="s">
        <v>1017</v>
      </c>
      <c r="G32" s="796">
        <v>426173</v>
      </c>
    </row>
    <row r="33" spans="2:7" ht="15" hidden="1">
      <c r="B33" s="764"/>
      <c r="C33" s="765"/>
      <c r="D33" s="765"/>
      <c r="E33" s="766"/>
      <c r="F33" s="767"/>
      <c r="G33" s="797"/>
    </row>
    <row r="34" spans="2:7" ht="15.75" hidden="1" thickBot="1">
      <c r="B34" s="768"/>
      <c r="C34" s="769"/>
      <c r="D34" s="769"/>
      <c r="E34" s="770"/>
      <c r="F34" s="771"/>
      <c r="G34" s="798"/>
    </row>
    <row r="35" spans="2:7" ht="15" hidden="1">
      <c r="B35" s="761"/>
      <c r="C35" s="742"/>
      <c r="D35" s="742"/>
      <c r="E35" s="61"/>
      <c r="F35" s="772"/>
      <c r="G35" s="795"/>
    </row>
    <row r="36" spans="2:7" ht="15" hidden="1">
      <c r="B36" s="761"/>
      <c r="C36" s="742"/>
      <c r="D36" s="742"/>
      <c r="E36" s="61"/>
      <c r="F36" s="762"/>
      <c r="G36" s="796"/>
    </row>
    <row r="37" spans="2:7" ht="76.5" customHeight="1" hidden="1">
      <c r="B37" s="761"/>
      <c r="C37" s="742"/>
      <c r="D37" s="742"/>
      <c r="E37" s="61"/>
      <c r="F37" s="763"/>
      <c r="G37" s="796"/>
    </row>
    <row r="38" spans="2:7" ht="15" hidden="1">
      <c r="B38" s="773"/>
      <c r="C38" s="774"/>
      <c r="D38" s="774"/>
      <c r="E38" s="775"/>
      <c r="F38" s="776"/>
      <c r="G38" s="799"/>
    </row>
    <row r="39" spans="2:7" ht="15.75" hidden="1" thickBot="1">
      <c r="B39" s="768"/>
      <c r="C39" s="769"/>
      <c r="D39" s="769"/>
      <c r="E39" s="770"/>
      <c r="F39" s="777"/>
      <c r="G39" s="798"/>
    </row>
    <row r="40" spans="2:7" ht="15" hidden="1">
      <c r="B40" s="761"/>
      <c r="C40" s="742"/>
      <c r="D40" s="742"/>
      <c r="E40" s="762"/>
      <c r="F40" s="772"/>
      <c r="G40" s="797"/>
    </row>
    <row r="41" spans="2:7" ht="46.5" hidden="1">
      <c r="B41" s="778"/>
      <c r="C41" s="779"/>
      <c r="D41" s="779"/>
      <c r="E41" s="780" t="s">
        <v>345</v>
      </c>
      <c r="F41" s="763" t="s">
        <v>453</v>
      </c>
      <c r="G41" s="796"/>
    </row>
    <row r="42" spans="2:7" ht="46.5" hidden="1">
      <c r="B42" s="778"/>
      <c r="C42" s="779"/>
      <c r="D42" s="779"/>
      <c r="E42" s="780" t="s">
        <v>345</v>
      </c>
      <c r="F42" s="763" t="s">
        <v>452</v>
      </c>
      <c r="G42" s="796"/>
    </row>
    <row r="43" spans="2:7" ht="46.5" hidden="1">
      <c r="B43" s="781"/>
      <c r="C43" s="782"/>
      <c r="D43" s="782"/>
      <c r="E43" s="783" t="s">
        <v>345</v>
      </c>
      <c r="F43" s="776" t="s">
        <v>451</v>
      </c>
      <c r="G43" s="799"/>
    </row>
    <row r="44" spans="2:7" ht="31.5" hidden="1" thickBot="1">
      <c r="B44" s="768" t="s">
        <v>286</v>
      </c>
      <c r="C44" s="769" t="s">
        <v>285</v>
      </c>
      <c r="D44" s="784"/>
      <c r="E44" s="770" t="s">
        <v>179</v>
      </c>
      <c r="F44" s="785"/>
      <c r="G44" s="798">
        <f>G45+G46+G47+G48+G49+G50+G51+G52+G53+G54+G55+G56+G57+G58+G59+G60+G61</f>
        <v>0</v>
      </c>
    </row>
    <row r="45" spans="2:7" ht="46.5" hidden="1">
      <c r="B45" s="761" t="s">
        <v>371</v>
      </c>
      <c r="C45" s="742" t="s">
        <v>372</v>
      </c>
      <c r="D45" s="742" t="s">
        <v>184</v>
      </c>
      <c r="E45" s="61" t="s">
        <v>462</v>
      </c>
      <c r="F45" s="772" t="s">
        <v>454</v>
      </c>
      <c r="G45" s="795"/>
    </row>
    <row r="46" spans="2:7" ht="30.75" hidden="1">
      <c r="B46" s="1110" t="s">
        <v>373</v>
      </c>
      <c r="C46" s="1113" t="s">
        <v>374</v>
      </c>
      <c r="D46" s="1113" t="s">
        <v>379</v>
      </c>
      <c r="E46" s="1102" t="s">
        <v>380</v>
      </c>
      <c r="F46" s="772" t="s">
        <v>455</v>
      </c>
      <c r="G46" s="795"/>
    </row>
    <row r="47" spans="2:7" ht="30.75" hidden="1">
      <c r="B47" s="1111"/>
      <c r="C47" s="1103"/>
      <c r="D47" s="1103"/>
      <c r="E47" s="1103"/>
      <c r="F47" s="763" t="s">
        <v>456</v>
      </c>
      <c r="G47" s="796"/>
    </row>
    <row r="48" spans="2:7" ht="30.75" hidden="1">
      <c r="B48" s="1111"/>
      <c r="C48" s="1103"/>
      <c r="D48" s="1103"/>
      <c r="E48" s="1103"/>
      <c r="F48" s="772" t="s">
        <v>457</v>
      </c>
      <c r="G48" s="795"/>
    </row>
    <row r="49" spans="2:7" ht="30.75" hidden="1">
      <c r="B49" s="1111"/>
      <c r="C49" s="1103"/>
      <c r="D49" s="1103"/>
      <c r="E49" s="1103"/>
      <c r="F49" s="763" t="s">
        <v>458</v>
      </c>
      <c r="G49" s="796"/>
    </row>
    <row r="50" spans="2:7" ht="30.75" hidden="1">
      <c r="B50" s="1111"/>
      <c r="C50" s="1103"/>
      <c r="D50" s="1103"/>
      <c r="E50" s="1103"/>
      <c r="F50" s="772" t="s">
        <v>459</v>
      </c>
      <c r="G50" s="795"/>
    </row>
    <row r="51" spans="2:7" ht="30.75" hidden="1">
      <c r="B51" s="1111"/>
      <c r="C51" s="1103"/>
      <c r="D51" s="1103"/>
      <c r="E51" s="1103"/>
      <c r="F51" s="772" t="s">
        <v>424</v>
      </c>
      <c r="G51" s="795"/>
    </row>
    <row r="52" spans="2:7" ht="15" hidden="1">
      <c r="B52" s="1112"/>
      <c r="C52" s="1104"/>
      <c r="D52" s="1104"/>
      <c r="E52" s="1104"/>
      <c r="F52" s="772" t="s">
        <v>460</v>
      </c>
      <c r="G52" s="795"/>
    </row>
    <row r="53" spans="2:7" ht="93" hidden="1">
      <c r="B53" s="761" t="s">
        <v>375</v>
      </c>
      <c r="C53" s="786" t="s">
        <v>376</v>
      </c>
      <c r="D53" s="742" t="s">
        <v>184</v>
      </c>
      <c r="E53" s="61" t="s">
        <v>381</v>
      </c>
      <c r="F53" s="767" t="s">
        <v>468</v>
      </c>
      <c r="G53" s="795"/>
    </row>
    <row r="54" spans="2:7" ht="51" customHeight="1" hidden="1">
      <c r="B54" s="761" t="s">
        <v>378</v>
      </c>
      <c r="C54" s="742" t="s">
        <v>377</v>
      </c>
      <c r="D54" s="742" t="s">
        <v>184</v>
      </c>
      <c r="E54" s="379" t="s">
        <v>382</v>
      </c>
      <c r="F54" s="787" t="s">
        <v>461</v>
      </c>
      <c r="G54" s="795"/>
    </row>
    <row r="55" spans="2:7" ht="30.75" hidden="1">
      <c r="B55" s="1110" t="s">
        <v>287</v>
      </c>
      <c r="C55" s="1113" t="s">
        <v>288</v>
      </c>
      <c r="D55" s="1113" t="s">
        <v>184</v>
      </c>
      <c r="E55" s="1102" t="s">
        <v>289</v>
      </c>
      <c r="F55" s="772" t="s">
        <v>463</v>
      </c>
      <c r="G55" s="795"/>
    </row>
    <row r="56" spans="2:7" ht="30.75" hidden="1">
      <c r="B56" s="1111"/>
      <c r="C56" s="1103"/>
      <c r="D56" s="1103"/>
      <c r="E56" s="1103"/>
      <c r="F56" s="772" t="s">
        <v>464</v>
      </c>
      <c r="G56" s="795"/>
    </row>
    <row r="57" spans="2:7" ht="30.75" hidden="1">
      <c r="B57" s="1111"/>
      <c r="C57" s="1103"/>
      <c r="D57" s="1103"/>
      <c r="E57" s="1103"/>
      <c r="F57" s="772" t="s">
        <v>465</v>
      </c>
      <c r="G57" s="795"/>
    </row>
    <row r="58" spans="2:7" ht="30.75" hidden="1">
      <c r="B58" s="1111"/>
      <c r="C58" s="1103"/>
      <c r="D58" s="1103"/>
      <c r="E58" s="1103"/>
      <c r="F58" s="772" t="s">
        <v>429</v>
      </c>
      <c r="G58" s="795"/>
    </row>
    <row r="59" spans="2:7" ht="30.75" hidden="1">
      <c r="B59" s="1111"/>
      <c r="C59" s="1103"/>
      <c r="D59" s="1103"/>
      <c r="E59" s="1103"/>
      <c r="F59" s="772" t="s">
        <v>466</v>
      </c>
      <c r="G59" s="795"/>
    </row>
    <row r="60" spans="2:7" ht="62.25" hidden="1">
      <c r="B60" s="1111"/>
      <c r="C60" s="1103"/>
      <c r="D60" s="1103"/>
      <c r="E60" s="1103"/>
      <c r="F60" s="772" t="s">
        <v>467</v>
      </c>
      <c r="G60" s="795"/>
    </row>
    <row r="61" spans="2:7" ht="30.75" hidden="1">
      <c r="B61" s="1112"/>
      <c r="C61" s="1104"/>
      <c r="D61" s="1104"/>
      <c r="E61" s="1104"/>
      <c r="F61" s="772" t="s">
        <v>432</v>
      </c>
      <c r="G61" s="795"/>
    </row>
    <row r="62" spans="2:7" ht="15" hidden="1">
      <c r="B62" s="257"/>
      <c r="C62" s="258"/>
      <c r="D62" s="782"/>
      <c r="E62" s="782"/>
      <c r="F62" s="767"/>
      <c r="G62" s="797"/>
    </row>
    <row r="63" spans="2:7" ht="15.75" thickBot="1">
      <c r="B63" s="756"/>
      <c r="C63" s="757"/>
      <c r="D63" s="757"/>
      <c r="E63" s="758" t="s">
        <v>1064</v>
      </c>
      <c r="F63" s="758"/>
      <c r="G63" s="794">
        <f>SUM(G32)</f>
        <v>426173</v>
      </c>
    </row>
    <row r="64" spans="2:7" s="3" customFormat="1" ht="15.75" thickBot="1">
      <c r="B64" s="1114"/>
      <c r="C64" s="1115"/>
      <c r="D64" s="1116"/>
      <c r="E64" s="788" t="s">
        <v>75</v>
      </c>
      <c r="F64" s="789"/>
      <c r="G64" s="800">
        <f>G10</f>
        <v>725868.85</v>
      </c>
    </row>
    <row r="65" ht="18">
      <c r="E65" s="211"/>
    </row>
    <row r="66" spans="3:6" ht="18">
      <c r="C66" s="211" t="s">
        <v>1043</v>
      </c>
      <c r="F66" s="211" t="s">
        <v>1044</v>
      </c>
    </row>
  </sheetData>
  <sheetProtection/>
  <mergeCells count="19">
    <mergeCell ref="B55:B61"/>
    <mergeCell ref="C55:C61"/>
    <mergeCell ref="D55:D61"/>
    <mergeCell ref="E55:E61"/>
    <mergeCell ref="B64:D64"/>
    <mergeCell ref="G1:G2"/>
    <mergeCell ref="B3:G3"/>
    <mergeCell ref="B46:B52"/>
    <mergeCell ref="C46:C52"/>
    <mergeCell ref="D46:D52"/>
    <mergeCell ref="E46:E52"/>
    <mergeCell ref="B11:F11"/>
    <mergeCell ref="B12:F12"/>
    <mergeCell ref="B22:F22"/>
    <mergeCell ref="B23:F23"/>
    <mergeCell ref="B26:F26"/>
    <mergeCell ref="B27:F27"/>
    <mergeCell ref="B30:F30"/>
    <mergeCell ref="B31:F3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
      <selection activeCell="C1" sqref="C1"/>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905"/>
      <c r="E1" s="906"/>
      <c r="F1" s="905" t="s">
        <v>1179</v>
      </c>
      <c r="G1" s="906"/>
      <c r="H1" s="7"/>
      <c r="I1" s="7"/>
    </row>
    <row r="2" spans="4:7" ht="12.75">
      <c r="D2" s="906"/>
      <c r="E2" s="906"/>
      <c r="F2" s="906"/>
      <c r="G2" s="906"/>
    </row>
    <row r="3" spans="2:10" ht="33" customHeight="1">
      <c r="B3" s="933" t="s">
        <v>1007</v>
      </c>
      <c r="C3" s="934"/>
      <c r="D3" s="934"/>
      <c r="E3" s="934"/>
      <c r="F3" s="934"/>
      <c r="G3" s="934"/>
      <c r="H3" s="618"/>
      <c r="I3" s="618"/>
      <c r="J3" s="618"/>
    </row>
    <row r="4" ht="18.75" customHeight="1">
      <c r="C4" s="264"/>
    </row>
    <row r="5" spans="2:3" ht="17.25">
      <c r="B5" s="288">
        <v>13557000000</v>
      </c>
      <c r="C5" s="264"/>
    </row>
    <row r="6" spans="2:3" ht="12.75" customHeight="1">
      <c r="B6" s="287" t="s">
        <v>496</v>
      </c>
      <c r="C6" s="264"/>
    </row>
    <row r="7" ht="13.5" thickBot="1"/>
    <row r="8" spans="2:7" ht="12.75">
      <c r="B8" s="927" t="s">
        <v>2</v>
      </c>
      <c r="C8" s="930" t="s">
        <v>494</v>
      </c>
      <c r="D8" s="930" t="s">
        <v>3</v>
      </c>
      <c r="E8" s="265" t="s">
        <v>4</v>
      </c>
      <c r="F8" s="266"/>
      <c r="G8" s="935" t="s">
        <v>81</v>
      </c>
    </row>
    <row r="9" spans="2:7" ht="12.75">
      <c r="B9" s="928"/>
      <c r="C9" s="931"/>
      <c r="D9" s="931"/>
      <c r="E9" s="918" t="s">
        <v>81</v>
      </c>
      <c r="F9" s="918" t="s">
        <v>489</v>
      </c>
      <c r="G9" s="936"/>
    </row>
    <row r="10" spans="2:7" ht="13.5" thickBot="1">
      <c r="B10" s="929"/>
      <c r="C10" s="932"/>
      <c r="D10" s="932"/>
      <c r="E10" s="919"/>
      <c r="F10" s="919"/>
      <c r="G10" s="937"/>
    </row>
    <row r="11" spans="2:7" ht="13.5" thickBot="1">
      <c r="B11" s="920" t="s">
        <v>671</v>
      </c>
      <c r="C11" s="921"/>
      <c r="D11" s="921"/>
      <c r="E11" s="921"/>
      <c r="F11" s="921"/>
      <c r="G11" s="922"/>
    </row>
    <row r="12" spans="2:7" ht="18" customHeight="1" thickBot="1">
      <c r="B12" s="268">
        <v>200000</v>
      </c>
      <c r="C12" s="524" t="s">
        <v>7</v>
      </c>
      <c r="D12" s="529">
        <f>SUM(D14-E16-D15)</f>
        <v>-649000</v>
      </c>
      <c r="E12" s="255">
        <f>SUM(E15+E13)</f>
        <v>649000</v>
      </c>
      <c r="F12" s="255">
        <f>SUM(F15+F13)</f>
        <v>649000</v>
      </c>
      <c r="G12" s="278">
        <f>SUM(D12:E12)</f>
        <v>0</v>
      </c>
    </row>
    <row r="13" spans="2:7" ht="18.75" customHeight="1">
      <c r="B13" s="267">
        <v>208000</v>
      </c>
      <c r="C13" s="531" t="s">
        <v>8</v>
      </c>
      <c r="D13" s="290">
        <f>SUM(D14-E16-D15)</f>
        <v>-649000</v>
      </c>
      <c r="E13" s="507">
        <f>SUM(E16+E14)</f>
        <v>649000</v>
      </c>
      <c r="F13" s="507">
        <f>SUM(F16+F14)</f>
        <v>649000</v>
      </c>
      <c r="G13" s="508">
        <f>SUM(D13:E13)</f>
        <v>0</v>
      </c>
    </row>
    <row r="14" spans="2:7" ht="12.75">
      <c r="B14" s="530">
        <v>208100</v>
      </c>
      <c r="C14" s="532" t="s">
        <v>9</v>
      </c>
      <c r="D14" s="497">
        <v>0</v>
      </c>
      <c r="E14" s="140">
        <v>0</v>
      </c>
      <c r="F14" s="140">
        <v>0</v>
      </c>
      <c r="G14" s="527">
        <f>SUM(D14:E14)</f>
        <v>0</v>
      </c>
    </row>
    <row r="15" spans="2:7" ht="12.75">
      <c r="B15" s="530">
        <v>208200</v>
      </c>
      <c r="C15" s="533" t="s">
        <v>10</v>
      </c>
      <c r="D15" s="497"/>
      <c r="E15" s="140">
        <v>0</v>
      </c>
      <c r="F15" s="140">
        <v>0</v>
      </c>
      <c r="G15" s="527">
        <f>SUM(D15:E15)</f>
        <v>0</v>
      </c>
    </row>
    <row r="16" spans="2:7" ht="26.25">
      <c r="B16" s="530">
        <v>208400</v>
      </c>
      <c r="C16" s="532" t="s">
        <v>490</v>
      </c>
      <c r="D16" s="645">
        <v>-649000</v>
      </c>
      <c r="E16" s="646">
        <v>649000</v>
      </c>
      <c r="F16" s="646">
        <v>649000</v>
      </c>
      <c r="G16" s="272">
        <v>0</v>
      </c>
    </row>
    <row r="17" spans="2:7" ht="12.75">
      <c r="B17" s="536">
        <v>300000</v>
      </c>
      <c r="C17" s="537" t="s">
        <v>676</v>
      </c>
      <c r="D17" s="509"/>
      <c r="E17" s="504">
        <f>E18</f>
        <v>0</v>
      </c>
      <c r="F17" s="505">
        <f>F18</f>
        <v>0</v>
      </c>
      <c r="G17" s="506">
        <f>E17</f>
        <v>0</v>
      </c>
    </row>
    <row r="18" spans="2:7" ht="13.5" thickBot="1">
      <c r="B18" s="270">
        <v>301100</v>
      </c>
      <c r="C18" s="528" t="s">
        <v>670</v>
      </c>
      <c r="D18" s="509"/>
      <c r="E18" s="504"/>
      <c r="F18" s="505"/>
      <c r="G18" s="506">
        <f>E18</f>
        <v>0</v>
      </c>
    </row>
    <row r="19" spans="2:7" ht="27" thickBot="1">
      <c r="B19" s="274"/>
      <c r="C19" s="274" t="s">
        <v>12</v>
      </c>
      <c r="D19" s="519">
        <f>SUM(D13)</f>
        <v>-649000</v>
      </c>
      <c r="E19" s="116">
        <f>SUM(E12+E17)</f>
        <v>649000</v>
      </c>
      <c r="F19" s="116">
        <f>SUM(F12+F17)</f>
        <v>649000</v>
      </c>
      <c r="G19" s="276">
        <f>SUM(D19:E19)</f>
        <v>0</v>
      </c>
    </row>
    <row r="20" spans="2:7" ht="13.5" thickBot="1">
      <c r="B20" s="923" t="s">
        <v>672</v>
      </c>
      <c r="C20" s="924"/>
      <c r="D20" s="924"/>
      <c r="E20" s="924"/>
      <c r="F20" s="924"/>
      <c r="G20" s="925"/>
    </row>
    <row r="21" spans="2:7" ht="12.75">
      <c r="B21" s="510">
        <v>400000</v>
      </c>
      <c r="C21" s="511" t="s">
        <v>673</v>
      </c>
      <c r="D21" s="509">
        <v>0</v>
      </c>
      <c r="E21" s="507">
        <f aca="true" t="shared" si="0" ref="E21:G22">E22</f>
        <v>0</v>
      </c>
      <c r="F21" s="507">
        <f t="shared" si="0"/>
        <v>0</v>
      </c>
      <c r="G21" s="506">
        <f t="shared" si="0"/>
        <v>0</v>
      </c>
    </row>
    <row r="22" spans="2:7" ht="12.75">
      <c r="B22" s="515">
        <v>401000</v>
      </c>
      <c r="C22" s="511" t="s">
        <v>674</v>
      </c>
      <c r="D22" s="526">
        <v>0</v>
      </c>
      <c r="E22" s="140">
        <f t="shared" si="0"/>
        <v>0</v>
      </c>
      <c r="F22" s="140">
        <f t="shared" si="0"/>
        <v>0</v>
      </c>
      <c r="G22" s="272">
        <f t="shared" si="0"/>
        <v>0</v>
      </c>
    </row>
    <row r="23" spans="2:7" ht="13.5" thickBot="1">
      <c r="B23" s="517">
        <v>401201</v>
      </c>
      <c r="C23" s="518" t="s">
        <v>675</v>
      </c>
      <c r="D23" s="525">
        <v>0</v>
      </c>
      <c r="E23" s="118">
        <f>E18</f>
        <v>0</v>
      </c>
      <c r="F23" s="118">
        <f>F18</f>
        <v>0</v>
      </c>
      <c r="G23" s="121">
        <f>G18</f>
        <v>0</v>
      </c>
    </row>
    <row r="24" spans="2:7" ht="13.5" thickBot="1">
      <c r="B24" s="520">
        <v>600000</v>
      </c>
      <c r="C24" s="534" t="s">
        <v>11</v>
      </c>
      <c r="D24" s="521">
        <f>SUM(D13)</f>
        <v>-649000</v>
      </c>
      <c r="E24" s="522">
        <f>SUM(E13)</f>
        <v>649000</v>
      </c>
      <c r="F24" s="522">
        <f>SUM(F13)</f>
        <v>649000</v>
      </c>
      <c r="G24" s="523">
        <f>SUM(D24:E24)</f>
        <v>0</v>
      </c>
    </row>
    <row r="25" spans="2:7" ht="12.75">
      <c r="B25" s="510">
        <v>602000</v>
      </c>
      <c r="C25" s="538" t="s">
        <v>491</v>
      </c>
      <c r="D25" s="273">
        <f>SUM(D13)</f>
        <v>-649000</v>
      </c>
      <c r="E25" s="266">
        <f>SUM(E12)</f>
        <v>649000</v>
      </c>
      <c r="F25" s="266">
        <f>SUM(F12)</f>
        <v>649000</v>
      </c>
      <c r="G25" s="269">
        <f>SUM(D25:E25)</f>
        <v>0</v>
      </c>
    </row>
    <row r="26" spans="2:7" ht="12.75">
      <c r="B26" s="516">
        <v>602100</v>
      </c>
      <c r="C26" s="532" t="s">
        <v>9</v>
      </c>
      <c r="D26" s="271">
        <f>SUM(D14)</f>
        <v>0</v>
      </c>
      <c r="E26" s="271">
        <f>SUM(E14)</f>
        <v>0</v>
      </c>
      <c r="F26" s="271">
        <f>SUM(F14)</f>
        <v>0</v>
      </c>
      <c r="G26" s="527">
        <f>SUM(D26:E26)</f>
        <v>0</v>
      </c>
    </row>
    <row r="27" spans="2:7" ht="12.75">
      <c r="B27" s="516">
        <v>602200</v>
      </c>
      <c r="C27" s="532" t="s">
        <v>10</v>
      </c>
      <c r="D27" s="271">
        <f>SUM(D15)</f>
        <v>0</v>
      </c>
      <c r="E27" s="140">
        <v>0</v>
      </c>
      <c r="F27" s="140">
        <v>0</v>
      </c>
      <c r="G27" s="508">
        <f>SUM(D27:E27)</f>
        <v>0</v>
      </c>
    </row>
    <row r="28" spans="2:7" ht="27" thickBot="1">
      <c r="B28" s="270">
        <v>602400</v>
      </c>
      <c r="C28" s="512" t="s">
        <v>492</v>
      </c>
      <c r="D28" s="647">
        <f>SUM(D16)</f>
        <v>-649000</v>
      </c>
      <c r="E28" s="648">
        <f>SUM(E16)</f>
        <v>649000</v>
      </c>
      <c r="F28" s="648">
        <f>SUM(F16)</f>
        <v>649000</v>
      </c>
      <c r="G28" s="272">
        <v>0</v>
      </c>
    </row>
    <row r="29" spans="2:7" ht="27" thickBot="1">
      <c r="B29" s="274"/>
      <c r="C29" s="513" t="s">
        <v>493</v>
      </c>
      <c r="D29" s="275">
        <f>SUM(D13)</f>
        <v>-649000</v>
      </c>
      <c r="E29" s="266">
        <f>E21+E24</f>
        <v>649000</v>
      </c>
      <c r="F29" s="266">
        <f>F21+F24</f>
        <v>649000</v>
      </c>
      <c r="G29" s="535">
        <f>G21+G24</f>
        <v>0</v>
      </c>
    </row>
    <row r="30" spans="2:7" ht="13.5" thickBot="1">
      <c r="B30" s="274"/>
      <c r="C30" s="514"/>
      <c r="D30" s="277"/>
      <c r="E30" s="255"/>
      <c r="F30" s="255"/>
      <c r="G30" s="278"/>
    </row>
    <row r="32" ht="12.75" hidden="1"/>
    <row r="33" spans="2:15" ht="12.75">
      <c r="B33" s="926"/>
      <c r="C33" s="926"/>
      <c r="D33" s="926"/>
      <c r="E33" s="926"/>
      <c r="F33" s="926"/>
      <c r="G33" s="926"/>
      <c r="H33" s="926"/>
      <c r="I33" s="926"/>
      <c r="J33" s="926"/>
      <c r="K33" s="926"/>
      <c r="L33" s="926"/>
      <c r="M33" s="926"/>
      <c r="N33" s="926"/>
      <c r="O33" s="926"/>
    </row>
    <row r="34" spans="2:15" ht="12.75">
      <c r="B34" s="926"/>
      <c r="C34" s="926"/>
      <c r="D34" s="926"/>
      <c r="E34" s="926"/>
      <c r="F34" s="926"/>
      <c r="G34" s="926"/>
      <c r="H34" s="926"/>
      <c r="I34" s="926"/>
      <c r="J34" s="926"/>
      <c r="K34" s="926"/>
      <c r="L34" s="926"/>
      <c r="M34" s="926"/>
      <c r="N34" s="926"/>
      <c r="O34" s="926"/>
    </row>
  </sheetData>
  <sheetProtection/>
  <mergeCells count="12">
    <mergeCell ref="B33:O34"/>
    <mergeCell ref="B8:B10"/>
    <mergeCell ref="C8:C10"/>
    <mergeCell ref="D8:D10"/>
    <mergeCell ref="B3:G3"/>
    <mergeCell ref="G8:G10"/>
    <mergeCell ref="E9:E10"/>
    <mergeCell ref="F9:F10"/>
    <mergeCell ref="B11:G11"/>
    <mergeCell ref="B20:G20"/>
    <mergeCell ref="D1:E2"/>
    <mergeCell ref="F1:G2"/>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26"/>
  <sheetViews>
    <sheetView view="pageBreakPreview" zoomScale="65" zoomScaleSheetLayoutView="65" zoomScalePageLayoutView="0" workbookViewId="0" topLeftCell="C1">
      <selection activeCell="O1" sqref="O1:S1"/>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0"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9" style="6" customWidth="1"/>
    <col min="13" max="13" width="15.83203125" style="6" customWidth="1"/>
    <col min="14" max="14" width="11.83203125" style="6" customWidth="1"/>
    <col min="15" max="15" width="10.66015625" style="6" customWidth="1"/>
    <col min="16" max="16" width="11.5" style="6" customWidth="1"/>
    <col min="17" max="17" width="19.66015625" style="6" customWidth="1"/>
    <col min="18" max="18" width="1.83203125" style="6" hidden="1" customWidth="1"/>
    <col min="19" max="19" width="23.3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944" t="s">
        <v>1180</v>
      </c>
      <c r="P1" s="944"/>
      <c r="Q1" s="944"/>
      <c r="R1" s="944"/>
      <c r="S1" s="944"/>
    </row>
    <row r="2" spans="3:19" ht="56.25" customHeight="1">
      <c r="C2" s="945" t="s">
        <v>1115</v>
      </c>
      <c r="D2" s="945"/>
      <c r="E2" s="945"/>
      <c r="F2" s="945"/>
      <c r="G2" s="945"/>
      <c r="H2" s="945"/>
      <c r="I2" s="945"/>
      <c r="J2" s="945"/>
      <c r="K2" s="945"/>
      <c r="L2" s="945"/>
      <c r="M2" s="945"/>
      <c r="N2" s="945"/>
      <c r="O2" s="945"/>
      <c r="P2" s="945"/>
      <c r="Q2" s="945"/>
      <c r="R2" s="945"/>
      <c r="S2" s="945"/>
    </row>
    <row r="3" spans="3:19" ht="18" customHeight="1">
      <c r="C3" s="938">
        <v>13557000000</v>
      </c>
      <c r="D3" s="939"/>
      <c r="E3" s="939"/>
      <c r="F3" s="282"/>
      <c r="G3" s="282"/>
      <c r="H3" s="282"/>
      <c r="I3" s="282"/>
      <c r="J3" s="282"/>
      <c r="K3" s="282"/>
      <c r="L3" s="282"/>
      <c r="M3" s="282"/>
      <c r="N3" s="282"/>
      <c r="O3" s="282"/>
      <c r="P3" s="282"/>
      <c r="Q3" s="282"/>
      <c r="R3" s="282"/>
      <c r="S3" s="282"/>
    </row>
    <row r="4" spans="3:19" ht="15" customHeight="1">
      <c r="C4" s="940" t="s">
        <v>496</v>
      </c>
      <c r="D4" s="941"/>
      <c r="E4" s="941"/>
      <c r="F4" s="282"/>
      <c r="G4" s="282"/>
      <c r="H4" s="282"/>
      <c r="I4" s="282"/>
      <c r="J4" s="282"/>
      <c r="K4" s="282"/>
      <c r="L4" s="282"/>
      <c r="M4" s="282"/>
      <c r="N4" s="282"/>
      <c r="O4" s="282"/>
      <c r="P4" s="282"/>
      <c r="Q4" s="282"/>
      <c r="R4" s="282"/>
      <c r="S4" s="282"/>
    </row>
    <row r="5" spans="1:19" ht="9.75" customHeight="1" thickBot="1">
      <c r="A5" s="9"/>
      <c r="B5" s="9"/>
      <c r="C5" s="9"/>
      <c r="D5" s="10"/>
      <c r="E5" s="10"/>
      <c r="F5" s="10"/>
      <c r="G5" s="10"/>
      <c r="H5" s="10"/>
      <c r="I5" s="38"/>
      <c r="J5" s="10"/>
      <c r="K5" s="10"/>
      <c r="L5" s="39"/>
      <c r="M5" s="39"/>
      <c r="N5" s="40"/>
      <c r="O5" s="40"/>
      <c r="P5" s="40"/>
      <c r="Q5" s="40"/>
      <c r="R5" s="40"/>
      <c r="S5" s="394" t="s">
        <v>76</v>
      </c>
    </row>
    <row r="6" spans="1:19" ht="15" customHeight="1" thickBot="1">
      <c r="A6" s="961" t="s">
        <v>77</v>
      </c>
      <c r="B6" s="965"/>
      <c r="C6" s="964" t="s">
        <v>354</v>
      </c>
      <c r="D6" s="966" t="s">
        <v>353</v>
      </c>
      <c r="E6" s="966" t="s">
        <v>355</v>
      </c>
      <c r="F6" s="952" t="s">
        <v>365</v>
      </c>
      <c r="G6" s="946" t="s">
        <v>3</v>
      </c>
      <c r="H6" s="947"/>
      <c r="I6" s="947"/>
      <c r="J6" s="947"/>
      <c r="K6" s="947"/>
      <c r="L6" s="946" t="s">
        <v>4</v>
      </c>
      <c r="M6" s="947"/>
      <c r="N6" s="947"/>
      <c r="O6" s="947"/>
      <c r="P6" s="947"/>
      <c r="Q6" s="947"/>
      <c r="R6" s="948"/>
      <c r="S6" s="949" t="s">
        <v>81</v>
      </c>
    </row>
    <row r="7" spans="1:19" ht="16.5" customHeight="1">
      <c r="A7" s="962"/>
      <c r="B7" s="965"/>
      <c r="C7" s="965"/>
      <c r="D7" s="967"/>
      <c r="E7" s="967"/>
      <c r="F7" s="951"/>
      <c r="G7" s="956" t="s">
        <v>5</v>
      </c>
      <c r="H7" s="969" t="s">
        <v>82</v>
      </c>
      <c r="I7" s="954" t="s">
        <v>83</v>
      </c>
      <c r="J7" s="954"/>
      <c r="K7" s="955" t="s">
        <v>84</v>
      </c>
      <c r="L7" s="956" t="s">
        <v>5</v>
      </c>
      <c r="M7" s="958" t="s">
        <v>361</v>
      </c>
      <c r="N7" s="953" t="s">
        <v>82</v>
      </c>
      <c r="O7" s="954" t="s">
        <v>83</v>
      </c>
      <c r="P7" s="954"/>
      <c r="Q7" s="953" t="s">
        <v>84</v>
      </c>
      <c r="R7" s="373" t="s">
        <v>83</v>
      </c>
      <c r="S7" s="950"/>
    </row>
    <row r="8" spans="1:19" ht="20.25" customHeight="1">
      <c r="A8" s="962"/>
      <c r="B8" s="965"/>
      <c r="C8" s="965"/>
      <c r="D8" s="967"/>
      <c r="E8" s="967"/>
      <c r="F8" s="951"/>
      <c r="G8" s="957"/>
      <c r="H8" s="969"/>
      <c r="I8" s="954" t="s">
        <v>85</v>
      </c>
      <c r="J8" s="954" t="s">
        <v>86</v>
      </c>
      <c r="K8" s="955"/>
      <c r="L8" s="957"/>
      <c r="M8" s="959"/>
      <c r="N8" s="953"/>
      <c r="O8" s="954" t="s">
        <v>85</v>
      </c>
      <c r="P8" s="954" t="s">
        <v>86</v>
      </c>
      <c r="Q8" s="953"/>
      <c r="R8" s="951" t="s">
        <v>87</v>
      </c>
      <c r="S8" s="950"/>
    </row>
    <row r="9" spans="1:19" ht="24.75" customHeight="1">
      <c r="A9" s="963"/>
      <c r="B9" s="965"/>
      <c r="C9" s="965"/>
      <c r="D9" s="968"/>
      <c r="E9" s="968"/>
      <c r="F9" s="951"/>
      <c r="G9" s="957"/>
      <c r="H9" s="969"/>
      <c r="I9" s="954"/>
      <c r="J9" s="954"/>
      <c r="K9" s="955"/>
      <c r="L9" s="957"/>
      <c r="M9" s="960"/>
      <c r="N9" s="953"/>
      <c r="O9" s="954"/>
      <c r="P9" s="954"/>
      <c r="Q9" s="953"/>
      <c r="R9" s="951"/>
      <c r="S9" s="950"/>
    </row>
    <row r="10" spans="1:19" ht="15.75" customHeight="1" thickBot="1">
      <c r="A10" s="103">
        <v>1</v>
      </c>
      <c r="B10" s="16"/>
      <c r="C10" s="152">
        <v>1</v>
      </c>
      <c r="D10" s="152">
        <v>2</v>
      </c>
      <c r="E10" s="152">
        <v>3</v>
      </c>
      <c r="F10" s="349">
        <v>4</v>
      </c>
      <c r="G10" s="366">
        <v>5</v>
      </c>
      <c r="H10" s="359">
        <v>6</v>
      </c>
      <c r="I10" s="152">
        <v>7</v>
      </c>
      <c r="J10" s="152">
        <v>8</v>
      </c>
      <c r="K10" s="349">
        <v>9</v>
      </c>
      <c r="L10" s="366">
        <v>10</v>
      </c>
      <c r="M10" s="825">
        <v>11</v>
      </c>
      <c r="N10" s="152">
        <v>12</v>
      </c>
      <c r="O10" s="152">
        <v>13</v>
      </c>
      <c r="P10" s="152">
        <v>14</v>
      </c>
      <c r="Q10" s="152">
        <v>15</v>
      </c>
      <c r="R10" s="349">
        <v>15</v>
      </c>
      <c r="S10" s="366" t="s">
        <v>88</v>
      </c>
    </row>
    <row r="11" spans="2:21" s="43" customFormat="1" ht="16.5" thickBot="1">
      <c r="B11" s="151"/>
      <c r="C11" s="148" t="s">
        <v>89</v>
      </c>
      <c r="D11" s="149" t="s">
        <v>15</v>
      </c>
      <c r="E11" s="153"/>
      <c r="F11" s="374" t="s">
        <v>385</v>
      </c>
      <c r="G11" s="367">
        <f aca="true" t="shared" si="0" ref="G11:R11">G12+G13+G14+G21+G47+G53+G70</f>
        <v>50000</v>
      </c>
      <c r="H11" s="367">
        <f t="shared" si="0"/>
        <v>50000</v>
      </c>
      <c r="I11" s="367">
        <f t="shared" si="0"/>
        <v>0</v>
      </c>
      <c r="J11" s="367">
        <f t="shared" si="0"/>
        <v>0</v>
      </c>
      <c r="K11" s="367">
        <f t="shared" si="0"/>
        <v>0</v>
      </c>
      <c r="L11" s="663">
        <f t="shared" si="0"/>
        <v>649000</v>
      </c>
      <c r="M11" s="663">
        <f aca="true" t="shared" si="1" ref="M11:M49">Q11</f>
        <v>649000</v>
      </c>
      <c r="N11" s="663">
        <f t="shared" si="0"/>
        <v>0</v>
      </c>
      <c r="O11" s="663">
        <f t="shared" si="0"/>
        <v>0</v>
      </c>
      <c r="P11" s="663">
        <f t="shared" si="0"/>
        <v>0</v>
      </c>
      <c r="Q11" s="663">
        <f t="shared" si="0"/>
        <v>649000</v>
      </c>
      <c r="R11" s="663">
        <f t="shared" si="0"/>
        <v>0</v>
      </c>
      <c r="S11" s="827">
        <f aca="true" t="shared" si="2" ref="S11:S104">G11+L11</f>
        <v>699000</v>
      </c>
      <c r="T11" s="46"/>
      <c r="U11" s="46"/>
    </row>
    <row r="12" spans="2:21" s="47" customFormat="1" ht="32.25" customHeight="1" hidden="1">
      <c r="B12" s="21"/>
      <c r="C12" s="146" t="s">
        <v>280</v>
      </c>
      <c r="D12" s="146" t="s">
        <v>281</v>
      </c>
      <c r="E12" s="146" t="s">
        <v>92</v>
      </c>
      <c r="F12" s="375" t="s">
        <v>282</v>
      </c>
      <c r="G12" s="372">
        <f aca="true" t="shared" si="3" ref="G12:G58">H12+K12</f>
        <v>0</v>
      </c>
      <c r="H12" s="363"/>
      <c r="I12" s="142">
        <v>0</v>
      </c>
      <c r="J12" s="346"/>
      <c r="K12" s="347"/>
      <c r="L12" s="368">
        <f aca="true" t="shared" si="4" ref="L12:L104">N12+Q12</f>
        <v>0</v>
      </c>
      <c r="M12" s="363">
        <f t="shared" si="1"/>
        <v>0</v>
      </c>
      <c r="N12" s="295"/>
      <c r="O12" s="295"/>
      <c r="P12" s="295"/>
      <c r="Q12" s="295"/>
      <c r="R12" s="347"/>
      <c r="S12" s="368">
        <f t="shared" si="2"/>
        <v>0</v>
      </c>
      <c r="T12" s="49"/>
      <c r="U12" s="49"/>
    </row>
    <row r="13" spans="2:21" s="47" customFormat="1" ht="15" hidden="1">
      <c r="B13" s="21"/>
      <c r="C13" s="146" t="s">
        <v>533</v>
      </c>
      <c r="D13" s="146" t="s">
        <v>184</v>
      </c>
      <c r="E13" s="146" t="s">
        <v>42</v>
      </c>
      <c r="F13" s="375" t="s">
        <v>543</v>
      </c>
      <c r="G13" s="393">
        <f t="shared" si="3"/>
        <v>0</v>
      </c>
      <c r="H13" s="363"/>
      <c r="I13" s="142"/>
      <c r="J13" s="48"/>
      <c r="K13" s="350"/>
      <c r="L13" s="369">
        <f t="shared" si="4"/>
        <v>0</v>
      </c>
      <c r="M13" s="361">
        <f t="shared" si="1"/>
        <v>0</v>
      </c>
      <c r="N13" s="45"/>
      <c r="O13" s="45"/>
      <c r="P13" s="45"/>
      <c r="Q13" s="45"/>
      <c r="R13" s="350"/>
      <c r="S13" s="369">
        <f t="shared" si="2"/>
        <v>0</v>
      </c>
      <c r="T13" s="49"/>
      <c r="U13" s="49"/>
    </row>
    <row r="14" spans="2:21" s="47" customFormat="1" ht="15">
      <c r="B14" s="21"/>
      <c r="C14" s="29" t="s">
        <v>525</v>
      </c>
      <c r="D14" s="29" t="s">
        <v>319</v>
      </c>
      <c r="E14" s="29"/>
      <c r="F14" s="376" t="s">
        <v>544</v>
      </c>
      <c r="G14" s="369">
        <f>G15+G16+G17+G18+G19+G20</f>
        <v>50000</v>
      </c>
      <c r="H14" s="362">
        <f aca="true" t="shared" si="5" ref="H14:R14">H15+H16+H17+H18+H19+H20</f>
        <v>50000</v>
      </c>
      <c r="I14" s="45">
        <f t="shared" si="5"/>
        <v>0</v>
      </c>
      <c r="J14" s="45">
        <f t="shared" si="5"/>
        <v>0</v>
      </c>
      <c r="K14" s="350">
        <f t="shared" si="5"/>
        <v>0</v>
      </c>
      <c r="L14" s="369">
        <f t="shared" si="4"/>
        <v>0</v>
      </c>
      <c r="M14" s="361">
        <f t="shared" si="1"/>
        <v>0</v>
      </c>
      <c r="N14" s="45">
        <f t="shared" si="5"/>
        <v>0</v>
      </c>
      <c r="O14" s="45">
        <f t="shared" si="5"/>
        <v>0</v>
      </c>
      <c r="P14" s="45">
        <f t="shared" si="5"/>
        <v>0</v>
      </c>
      <c r="Q14" s="45">
        <f t="shared" si="5"/>
        <v>0</v>
      </c>
      <c r="R14" s="350">
        <f t="shared" si="5"/>
        <v>0</v>
      </c>
      <c r="S14" s="369">
        <f t="shared" si="2"/>
        <v>50000</v>
      </c>
      <c r="T14" s="49"/>
      <c r="U14" s="49"/>
    </row>
    <row r="15" spans="2:21" s="43" customFormat="1" ht="15">
      <c r="B15" s="21"/>
      <c r="C15" s="21" t="s">
        <v>497</v>
      </c>
      <c r="D15" s="21" t="s">
        <v>20</v>
      </c>
      <c r="E15" s="21" t="s">
        <v>21</v>
      </c>
      <c r="F15" s="377" t="s">
        <v>22</v>
      </c>
      <c r="G15" s="369">
        <f t="shared" si="3"/>
        <v>50000</v>
      </c>
      <c r="H15" s="361">
        <v>50000</v>
      </c>
      <c r="I15" s="48"/>
      <c r="J15" s="48"/>
      <c r="K15" s="350"/>
      <c r="L15" s="369">
        <f t="shared" si="4"/>
        <v>0</v>
      </c>
      <c r="M15" s="361">
        <f t="shared" si="1"/>
        <v>0</v>
      </c>
      <c r="N15" s="48">
        <v>0</v>
      </c>
      <c r="O15" s="45"/>
      <c r="P15" s="45"/>
      <c r="Q15" s="48"/>
      <c r="R15" s="352"/>
      <c r="S15" s="369">
        <f t="shared" si="2"/>
        <v>50000</v>
      </c>
      <c r="T15" s="46"/>
      <c r="U15" s="46"/>
    </row>
    <row r="16" spans="2:21" s="43" customFormat="1" ht="15" hidden="1">
      <c r="B16" s="21"/>
      <c r="C16" s="21" t="s">
        <v>498</v>
      </c>
      <c r="D16" s="21" t="s">
        <v>257</v>
      </c>
      <c r="E16" s="21" t="s">
        <v>99</v>
      </c>
      <c r="F16" s="377" t="s">
        <v>258</v>
      </c>
      <c r="G16" s="369">
        <f t="shared" si="3"/>
        <v>0</v>
      </c>
      <c r="H16" s="361"/>
      <c r="I16" s="48"/>
      <c r="J16" s="48"/>
      <c r="K16" s="350"/>
      <c r="L16" s="369">
        <f t="shared" si="4"/>
        <v>0</v>
      </c>
      <c r="M16" s="361">
        <f t="shared" si="1"/>
        <v>0</v>
      </c>
      <c r="N16" s="45"/>
      <c r="O16" s="45"/>
      <c r="P16" s="45"/>
      <c r="Q16" s="45"/>
      <c r="R16" s="350"/>
      <c r="S16" s="369">
        <f t="shared" si="2"/>
        <v>0</v>
      </c>
      <c r="T16" s="46"/>
      <c r="U16" s="46"/>
    </row>
    <row r="17" spans="2:21" s="43" customFormat="1" ht="40.5" customHeight="1" hidden="1">
      <c r="B17" s="28"/>
      <c r="C17" s="28" t="s">
        <v>499</v>
      </c>
      <c r="D17" s="28" t="s">
        <v>259</v>
      </c>
      <c r="E17" s="28" t="s">
        <v>101</v>
      </c>
      <c r="F17" s="377" t="s">
        <v>330</v>
      </c>
      <c r="G17" s="369">
        <f t="shared" si="3"/>
        <v>0</v>
      </c>
      <c r="H17" s="361"/>
      <c r="I17" s="48"/>
      <c r="J17" s="48"/>
      <c r="K17" s="350"/>
      <c r="L17" s="369">
        <f t="shared" si="4"/>
        <v>0</v>
      </c>
      <c r="M17" s="361">
        <f t="shared" si="1"/>
        <v>0</v>
      </c>
      <c r="N17" s="45"/>
      <c r="O17" s="45"/>
      <c r="P17" s="45"/>
      <c r="Q17" s="45"/>
      <c r="R17" s="350"/>
      <c r="S17" s="369">
        <f t="shared" si="2"/>
        <v>0</v>
      </c>
      <c r="T17" s="46"/>
      <c r="U17" s="46"/>
    </row>
    <row r="18" spans="2:21" s="43" customFormat="1" ht="18" customHeight="1" hidden="1">
      <c r="B18" s="21"/>
      <c r="C18" s="21" t="s">
        <v>500</v>
      </c>
      <c r="D18" s="21" t="s">
        <v>328</v>
      </c>
      <c r="E18" s="21" t="s">
        <v>97</v>
      </c>
      <c r="F18" s="377" t="s">
        <v>329</v>
      </c>
      <c r="G18" s="369">
        <f t="shared" si="3"/>
        <v>0</v>
      </c>
      <c r="H18" s="361">
        <v>0</v>
      </c>
      <c r="I18" s="45"/>
      <c r="J18" s="45"/>
      <c r="K18" s="350"/>
      <c r="L18" s="369">
        <f t="shared" si="4"/>
        <v>0</v>
      </c>
      <c r="M18" s="361">
        <f t="shared" si="1"/>
        <v>0</v>
      </c>
      <c r="N18" s="45"/>
      <c r="O18" s="45"/>
      <c r="P18" s="45"/>
      <c r="Q18" s="45"/>
      <c r="R18" s="350"/>
      <c r="S18" s="369">
        <f t="shared" si="2"/>
        <v>0</v>
      </c>
      <c r="T18" s="46"/>
      <c r="U18" s="46"/>
    </row>
    <row r="19" spans="2:21" s="43" customFormat="1" ht="16.5" customHeight="1" hidden="1">
      <c r="B19" s="21"/>
      <c r="C19" s="21" t="s">
        <v>501</v>
      </c>
      <c r="D19" s="21" t="s">
        <v>283</v>
      </c>
      <c r="E19" s="21" t="s">
        <v>24</v>
      </c>
      <c r="F19" s="378" t="s">
        <v>284</v>
      </c>
      <c r="G19" s="369">
        <f t="shared" si="3"/>
        <v>0</v>
      </c>
      <c r="H19" s="361">
        <v>0</v>
      </c>
      <c r="I19" s="45"/>
      <c r="J19" s="45"/>
      <c r="K19" s="350"/>
      <c r="L19" s="369">
        <f t="shared" si="4"/>
        <v>0</v>
      </c>
      <c r="M19" s="361">
        <f t="shared" si="1"/>
        <v>0</v>
      </c>
      <c r="N19" s="45"/>
      <c r="O19" s="45"/>
      <c r="P19" s="45"/>
      <c r="Q19" s="45"/>
      <c r="R19" s="350"/>
      <c r="S19" s="369">
        <f t="shared" si="2"/>
        <v>0</v>
      </c>
      <c r="T19" s="46"/>
      <c r="U19" s="46"/>
    </row>
    <row r="20" spans="2:21" s="43" customFormat="1" ht="21.75" customHeight="1" hidden="1">
      <c r="B20" s="28"/>
      <c r="C20" s="28" t="s">
        <v>502</v>
      </c>
      <c r="D20" s="28" t="s">
        <v>303</v>
      </c>
      <c r="E20" s="28" t="s">
        <v>24</v>
      </c>
      <c r="F20" s="377" t="s">
        <v>304</v>
      </c>
      <c r="G20" s="369">
        <f t="shared" si="3"/>
        <v>0</v>
      </c>
      <c r="H20" s="361"/>
      <c r="I20" s="48"/>
      <c r="J20" s="142"/>
      <c r="K20" s="351"/>
      <c r="L20" s="370">
        <f t="shared" si="4"/>
        <v>0</v>
      </c>
      <c r="M20" s="361">
        <f t="shared" si="1"/>
        <v>0</v>
      </c>
      <c r="N20" s="295"/>
      <c r="O20" s="295"/>
      <c r="P20" s="295"/>
      <c r="Q20" s="295"/>
      <c r="R20" s="347"/>
      <c r="S20" s="370">
        <f t="shared" si="2"/>
        <v>0</v>
      </c>
      <c r="T20" s="46"/>
      <c r="U20" s="46"/>
    </row>
    <row r="21" spans="2:21" s="43" customFormat="1" ht="15.75" customHeight="1" hidden="1">
      <c r="B21" s="28"/>
      <c r="C21" s="27" t="s">
        <v>526</v>
      </c>
      <c r="D21" s="27" t="s">
        <v>320</v>
      </c>
      <c r="E21" s="27"/>
      <c r="F21" s="376" t="s">
        <v>545</v>
      </c>
      <c r="G21" s="369">
        <f>G22+G23+G24+G25+G26+G27+G28+G29+G30+G31+G32</f>
        <v>0</v>
      </c>
      <c r="H21" s="362">
        <f aca="true" t="shared" si="6" ref="H21:R21">H22+H23+H24+H25+H26+H27+H28+H29+H30+H31+H32</f>
        <v>0</v>
      </c>
      <c r="I21" s="45">
        <f t="shared" si="6"/>
        <v>0</v>
      </c>
      <c r="J21" s="45">
        <f t="shared" si="6"/>
        <v>0</v>
      </c>
      <c r="K21" s="350">
        <f t="shared" si="6"/>
        <v>0</v>
      </c>
      <c r="L21" s="642">
        <f t="shared" si="4"/>
        <v>0</v>
      </c>
      <c r="M21" s="640">
        <f t="shared" si="1"/>
        <v>0</v>
      </c>
      <c r="N21" s="818">
        <f t="shared" si="6"/>
        <v>0</v>
      </c>
      <c r="O21" s="818">
        <f t="shared" si="6"/>
        <v>0</v>
      </c>
      <c r="P21" s="818">
        <f t="shared" si="6"/>
        <v>0</v>
      </c>
      <c r="Q21" s="818">
        <f t="shared" si="6"/>
        <v>0</v>
      </c>
      <c r="R21" s="818">
        <f t="shared" si="6"/>
        <v>0</v>
      </c>
      <c r="S21" s="642">
        <f t="shared" si="2"/>
        <v>0</v>
      </c>
      <c r="T21" s="46"/>
      <c r="U21" s="46"/>
    </row>
    <row r="22" spans="2:21" s="43" customFormat="1" ht="21.75" customHeight="1" hidden="1">
      <c r="B22" s="28"/>
      <c r="C22" s="28" t="s">
        <v>503</v>
      </c>
      <c r="D22" s="28" t="s">
        <v>368</v>
      </c>
      <c r="E22" s="28" t="s">
        <v>141</v>
      </c>
      <c r="F22" s="377" t="s">
        <v>147</v>
      </c>
      <c r="G22" s="369">
        <f t="shared" si="3"/>
        <v>0</v>
      </c>
      <c r="H22" s="361"/>
      <c r="I22" s="48"/>
      <c r="J22" s="48"/>
      <c r="K22" s="352"/>
      <c r="L22" s="369">
        <f t="shared" si="4"/>
        <v>0</v>
      </c>
      <c r="M22" s="640">
        <f t="shared" si="1"/>
        <v>0</v>
      </c>
      <c r="N22" s="45"/>
      <c r="O22" s="45"/>
      <c r="P22" s="45"/>
      <c r="Q22" s="45"/>
      <c r="R22" s="350"/>
      <c r="S22" s="369">
        <f t="shared" si="2"/>
        <v>0</v>
      </c>
      <c r="T22" s="46"/>
      <c r="U22" s="46"/>
    </row>
    <row r="23" spans="2:21" s="43" customFormat="1" ht="30.75" customHeight="1" hidden="1">
      <c r="B23" s="28"/>
      <c r="C23" s="28" t="s">
        <v>504</v>
      </c>
      <c r="D23" s="28" t="s">
        <v>363</v>
      </c>
      <c r="E23" s="28" t="s">
        <v>141</v>
      </c>
      <c r="F23" s="377" t="s">
        <v>149</v>
      </c>
      <c r="G23" s="369">
        <f t="shared" si="3"/>
        <v>0</v>
      </c>
      <c r="H23" s="361"/>
      <c r="I23" s="48"/>
      <c r="J23" s="48"/>
      <c r="K23" s="352"/>
      <c r="L23" s="369">
        <f t="shared" si="4"/>
        <v>0</v>
      </c>
      <c r="M23" s="640">
        <f t="shared" si="1"/>
        <v>0</v>
      </c>
      <c r="N23" s="45"/>
      <c r="O23" s="45"/>
      <c r="P23" s="45"/>
      <c r="Q23" s="45"/>
      <c r="R23" s="350"/>
      <c r="S23" s="369">
        <f t="shared" si="2"/>
        <v>0</v>
      </c>
      <c r="T23" s="46"/>
      <c r="U23" s="46"/>
    </row>
    <row r="24" spans="2:21" s="43" customFormat="1" ht="15" hidden="1">
      <c r="B24" s="28"/>
      <c r="C24" s="28"/>
      <c r="D24" s="28"/>
      <c r="E24" s="28"/>
      <c r="F24" s="379"/>
      <c r="G24" s="369">
        <f t="shared" si="3"/>
        <v>0</v>
      </c>
      <c r="H24" s="361"/>
      <c r="I24" s="48"/>
      <c r="J24" s="48"/>
      <c r="K24" s="350"/>
      <c r="L24" s="369">
        <f t="shared" si="4"/>
        <v>0</v>
      </c>
      <c r="M24" s="640">
        <f t="shared" si="1"/>
        <v>0</v>
      </c>
      <c r="N24" s="45"/>
      <c r="O24" s="45"/>
      <c r="P24" s="45"/>
      <c r="Q24" s="45"/>
      <c r="R24" s="350"/>
      <c r="S24" s="369">
        <f t="shared" si="2"/>
        <v>0</v>
      </c>
      <c r="T24" s="46"/>
      <c r="U24" s="46"/>
    </row>
    <row r="25" spans="2:21" s="43" customFormat="1" ht="30.75" hidden="1">
      <c r="B25" s="28"/>
      <c r="C25" s="28" t="s">
        <v>506</v>
      </c>
      <c r="D25" s="28" t="s">
        <v>165</v>
      </c>
      <c r="E25" s="28" t="s">
        <v>116</v>
      </c>
      <c r="F25" s="263" t="s">
        <v>166</v>
      </c>
      <c r="G25" s="369">
        <f t="shared" si="3"/>
        <v>0</v>
      </c>
      <c r="H25" s="361"/>
      <c r="I25" s="48"/>
      <c r="J25" s="48"/>
      <c r="K25" s="350"/>
      <c r="L25" s="369">
        <f t="shared" si="4"/>
        <v>0</v>
      </c>
      <c r="M25" s="640">
        <f t="shared" si="1"/>
        <v>0</v>
      </c>
      <c r="N25" s="48"/>
      <c r="O25" s="48"/>
      <c r="P25" s="45"/>
      <c r="Q25" s="45"/>
      <c r="R25" s="350"/>
      <c r="S25" s="369">
        <f t="shared" si="2"/>
        <v>0</v>
      </c>
      <c r="T25" s="46"/>
      <c r="U25" s="46"/>
    </row>
    <row r="26" spans="2:21" s="43" customFormat="1" ht="15" hidden="1">
      <c r="B26" s="28"/>
      <c r="C26" s="28" t="s">
        <v>507</v>
      </c>
      <c r="D26" s="28" t="s">
        <v>168</v>
      </c>
      <c r="E26" s="28" t="s">
        <v>113</v>
      </c>
      <c r="F26" s="263" t="s">
        <v>315</v>
      </c>
      <c r="G26" s="369">
        <f t="shared" si="3"/>
        <v>0</v>
      </c>
      <c r="H26" s="361"/>
      <c r="I26" s="48"/>
      <c r="J26" s="48"/>
      <c r="K26" s="350"/>
      <c r="L26" s="369">
        <f t="shared" si="4"/>
        <v>0</v>
      </c>
      <c r="M26" s="640">
        <f t="shared" si="1"/>
        <v>0</v>
      </c>
      <c r="N26" s="45"/>
      <c r="O26" s="45"/>
      <c r="P26" s="45"/>
      <c r="Q26" s="45"/>
      <c r="R26" s="350"/>
      <c r="S26" s="369">
        <f t="shared" si="2"/>
        <v>0</v>
      </c>
      <c r="T26" s="46"/>
      <c r="U26" s="46"/>
    </row>
    <row r="27" spans="2:21" s="43" customFormat="1" ht="15" hidden="1">
      <c r="B27" s="21"/>
      <c r="C27" s="28" t="s">
        <v>505</v>
      </c>
      <c r="D27" s="28" t="s">
        <v>262</v>
      </c>
      <c r="E27" s="28" t="s">
        <v>27</v>
      </c>
      <c r="F27" s="379" t="s">
        <v>911</v>
      </c>
      <c r="G27" s="369">
        <f t="shared" si="3"/>
        <v>0</v>
      </c>
      <c r="H27" s="361"/>
      <c r="I27" s="48"/>
      <c r="J27" s="48"/>
      <c r="K27" s="350"/>
      <c r="L27" s="369">
        <f t="shared" si="4"/>
        <v>0</v>
      </c>
      <c r="M27" s="640">
        <f t="shared" si="1"/>
        <v>0</v>
      </c>
      <c r="N27" s="45"/>
      <c r="O27" s="45"/>
      <c r="P27" s="45"/>
      <c r="Q27" s="45"/>
      <c r="R27" s="350"/>
      <c r="S27" s="369">
        <f t="shared" si="2"/>
        <v>0</v>
      </c>
      <c r="T27" s="46"/>
      <c r="U27" s="46"/>
    </row>
    <row r="28" spans="2:21" s="43" customFormat="1" ht="30.75" hidden="1">
      <c r="B28" s="21"/>
      <c r="C28" s="28" t="s">
        <v>508</v>
      </c>
      <c r="D28" s="28" t="s">
        <v>274</v>
      </c>
      <c r="E28" s="28" t="s">
        <v>27</v>
      </c>
      <c r="F28" s="377" t="s">
        <v>49</v>
      </c>
      <c r="G28" s="369">
        <f t="shared" si="3"/>
        <v>0</v>
      </c>
      <c r="H28" s="361"/>
      <c r="I28" s="48"/>
      <c r="J28" s="48"/>
      <c r="K28" s="350"/>
      <c r="L28" s="369">
        <f t="shared" si="4"/>
        <v>0</v>
      </c>
      <c r="M28" s="640">
        <f t="shared" si="1"/>
        <v>0</v>
      </c>
      <c r="N28" s="45"/>
      <c r="O28" s="45"/>
      <c r="P28" s="45"/>
      <c r="Q28" s="45"/>
      <c r="R28" s="350"/>
      <c r="S28" s="369">
        <f t="shared" si="2"/>
        <v>0</v>
      </c>
      <c r="T28" s="46"/>
      <c r="U28" s="46"/>
    </row>
    <row r="29" spans="2:21" s="43" customFormat="1" ht="46.5" hidden="1">
      <c r="B29" s="21"/>
      <c r="C29" s="28" t="s">
        <v>509</v>
      </c>
      <c r="D29" s="28" t="s">
        <v>48</v>
      </c>
      <c r="E29" s="28" t="s">
        <v>113</v>
      </c>
      <c r="F29" s="263" t="s">
        <v>308</v>
      </c>
      <c r="G29" s="369">
        <f t="shared" si="3"/>
        <v>0</v>
      </c>
      <c r="H29" s="361"/>
      <c r="I29" s="48"/>
      <c r="J29" s="48"/>
      <c r="K29" s="350"/>
      <c r="L29" s="369">
        <f t="shared" si="4"/>
        <v>0</v>
      </c>
      <c r="M29" s="640">
        <f t="shared" si="1"/>
        <v>0</v>
      </c>
      <c r="N29" s="45"/>
      <c r="O29" s="45"/>
      <c r="P29" s="45"/>
      <c r="Q29" s="45"/>
      <c r="R29" s="350"/>
      <c r="S29" s="369">
        <f t="shared" si="2"/>
        <v>0</v>
      </c>
      <c r="T29" s="46"/>
      <c r="U29" s="46"/>
    </row>
    <row r="30" spans="2:21" s="43" customFormat="1" ht="30.75" hidden="1">
      <c r="B30" s="21"/>
      <c r="C30" s="21" t="s">
        <v>510</v>
      </c>
      <c r="D30" s="21" t="s">
        <v>309</v>
      </c>
      <c r="E30" s="21" t="s">
        <v>51</v>
      </c>
      <c r="F30" s="263" t="s">
        <v>275</v>
      </c>
      <c r="G30" s="369">
        <f t="shared" si="3"/>
        <v>0</v>
      </c>
      <c r="H30" s="361"/>
      <c r="I30" s="48"/>
      <c r="J30" s="48"/>
      <c r="K30" s="350"/>
      <c r="L30" s="369">
        <f t="shared" si="4"/>
        <v>0</v>
      </c>
      <c r="M30" s="640">
        <f t="shared" si="1"/>
        <v>0</v>
      </c>
      <c r="N30" s="45"/>
      <c r="O30" s="45"/>
      <c r="P30" s="45"/>
      <c r="Q30" s="45"/>
      <c r="R30" s="350"/>
      <c r="S30" s="369">
        <f t="shared" si="2"/>
        <v>0</v>
      </c>
      <c r="T30" s="46"/>
      <c r="U30" s="46"/>
    </row>
    <row r="31" spans="2:21" s="43" customFormat="1" ht="15" hidden="1">
      <c r="B31" s="21"/>
      <c r="C31" s="28" t="s">
        <v>511</v>
      </c>
      <c r="D31" s="28" t="s">
        <v>524</v>
      </c>
      <c r="E31" s="28" t="s">
        <v>53</v>
      </c>
      <c r="F31" s="379" t="s">
        <v>546</v>
      </c>
      <c r="G31" s="369">
        <f t="shared" si="3"/>
        <v>0</v>
      </c>
      <c r="H31" s="361"/>
      <c r="I31" s="48">
        <v>0</v>
      </c>
      <c r="J31" s="48"/>
      <c r="K31" s="350"/>
      <c r="L31" s="369">
        <f t="shared" si="4"/>
        <v>0</v>
      </c>
      <c r="M31" s="640">
        <f t="shared" si="1"/>
        <v>0</v>
      </c>
      <c r="N31" s="352"/>
      <c r="O31" s="48"/>
      <c r="P31" s="361"/>
      <c r="Q31" s="45"/>
      <c r="R31" s="350"/>
      <c r="S31" s="369">
        <f t="shared" si="2"/>
        <v>0</v>
      </c>
      <c r="T31" s="46"/>
      <c r="U31" s="46"/>
    </row>
    <row r="32" spans="2:21" s="43" customFormat="1" ht="15" hidden="1">
      <c r="B32" s="21"/>
      <c r="C32" s="28" t="s">
        <v>512</v>
      </c>
      <c r="D32" s="28" t="s">
        <v>310</v>
      </c>
      <c r="E32" s="28" t="s">
        <v>53</v>
      </c>
      <c r="F32" s="377" t="s">
        <v>311</v>
      </c>
      <c r="G32" s="369">
        <f>G33+G34+G35+G36+G37+G38+G39+G40+G42+G43+G41+G44+G45</f>
        <v>0</v>
      </c>
      <c r="H32" s="362">
        <f>H33+H34+H35+H36+H37+H38+H39+H40+H42+H43+H41+H44+H45</f>
        <v>0</v>
      </c>
      <c r="I32" s="45">
        <f>I33+I34+I35+I36+I37+I38+I39+I40+I42+I43+I41+I46+I45</f>
        <v>0</v>
      </c>
      <c r="J32" s="745">
        <f>J33+J34+J35+J36+J37+J38+J39+J40+J42+J43+J41+J46+J45</f>
        <v>0</v>
      </c>
      <c r="K32" s="369">
        <f>K33+K34+K35+K36+K37+K38+K39+K40+K42+K43+K41+K46+K45</f>
        <v>0</v>
      </c>
      <c r="L32" s="642">
        <f>L33+L34+L35+L36+L37+L38+L39+L40+L42+L43+L41+L46+L45</f>
        <v>0</v>
      </c>
      <c r="M32" s="640">
        <f t="shared" si="1"/>
        <v>0</v>
      </c>
      <c r="N32" s="623">
        <f>N33+N34+N35+N36+N37+N38+N39+N40+N42+N43+N41+N46+N45</f>
        <v>0</v>
      </c>
      <c r="O32" s="45">
        <f>O33+O34+O35+O36+O37+O38+O39+O40+O42+O43+O41+O46+O45</f>
        <v>0</v>
      </c>
      <c r="P32" s="745">
        <f>P33+P34+P35+P36+P37+P38+P39+P40+P42+P43+P41+P46+P45</f>
        <v>0</v>
      </c>
      <c r="Q32" s="642"/>
      <c r="R32" s="369">
        <f>R33+R34+R35+R36+R37+R38+R39+R40+R42+R43+R41+R46+R45</f>
        <v>0</v>
      </c>
      <c r="S32" s="642">
        <f>S33+S34+S35+S36+S37+S38+S39+S40+S42+S43+S41+S44+S45</f>
        <v>0</v>
      </c>
      <c r="T32" s="46"/>
      <c r="U32" s="46"/>
    </row>
    <row r="33" spans="2:21" s="43" customFormat="1" ht="30.75" hidden="1">
      <c r="B33" s="21"/>
      <c r="C33" s="21"/>
      <c r="D33" s="21"/>
      <c r="E33" s="21"/>
      <c r="F33" s="380" t="s">
        <v>187</v>
      </c>
      <c r="G33" s="393">
        <f t="shared" si="3"/>
        <v>0</v>
      </c>
      <c r="H33" s="361"/>
      <c r="I33" s="48"/>
      <c r="J33" s="48"/>
      <c r="K33" s="350"/>
      <c r="L33" s="642">
        <f t="shared" si="4"/>
        <v>0</v>
      </c>
      <c r="M33" s="640">
        <f t="shared" si="1"/>
        <v>0</v>
      </c>
      <c r="N33" s="350"/>
      <c r="O33" s="45"/>
      <c r="P33" s="362"/>
      <c r="Q33" s="45"/>
      <c r="R33" s="350"/>
      <c r="S33" s="369">
        <f t="shared" si="2"/>
        <v>0</v>
      </c>
      <c r="T33" s="46"/>
      <c r="U33" s="46"/>
    </row>
    <row r="34" spans="2:21" s="43" customFormat="1" ht="19.5" customHeight="1" hidden="1">
      <c r="B34" s="21"/>
      <c r="C34" s="21"/>
      <c r="D34" s="21"/>
      <c r="E34" s="21"/>
      <c r="F34" s="380" t="s">
        <v>188</v>
      </c>
      <c r="G34" s="369">
        <f t="shared" si="3"/>
        <v>0</v>
      </c>
      <c r="H34" s="344"/>
      <c r="I34" s="48"/>
      <c r="J34" s="48"/>
      <c r="K34" s="350"/>
      <c r="L34" s="642">
        <f t="shared" si="4"/>
        <v>0</v>
      </c>
      <c r="M34" s="640">
        <f t="shared" si="1"/>
        <v>0</v>
      </c>
      <c r="N34" s="350"/>
      <c r="O34" s="45"/>
      <c r="P34" s="362"/>
      <c r="Q34" s="45"/>
      <c r="R34" s="350"/>
      <c r="S34" s="369">
        <f t="shared" si="2"/>
        <v>0</v>
      </c>
      <c r="T34" s="46"/>
      <c r="U34" s="46"/>
    </row>
    <row r="35" spans="2:21" s="43" customFormat="1" ht="15" hidden="1">
      <c r="B35" s="21"/>
      <c r="C35" s="21"/>
      <c r="D35" s="21"/>
      <c r="E35" s="21"/>
      <c r="F35" s="380" t="s">
        <v>189</v>
      </c>
      <c r="G35" s="369">
        <f t="shared" si="3"/>
        <v>0</v>
      </c>
      <c r="H35" s="361"/>
      <c r="I35" s="48"/>
      <c r="J35" s="48"/>
      <c r="K35" s="350"/>
      <c r="L35" s="642">
        <f t="shared" si="4"/>
        <v>0</v>
      </c>
      <c r="M35" s="640">
        <f t="shared" si="1"/>
        <v>0</v>
      </c>
      <c r="N35" s="350"/>
      <c r="O35" s="45"/>
      <c r="P35" s="362"/>
      <c r="Q35" s="45"/>
      <c r="R35" s="350"/>
      <c r="S35" s="369">
        <f t="shared" si="2"/>
        <v>0</v>
      </c>
      <c r="T35" s="46"/>
      <c r="U35" s="46"/>
    </row>
    <row r="36" spans="2:21" s="43" customFormat="1" ht="24" customHeight="1" hidden="1">
      <c r="B36" s="21"/>
      <c r="C36" s="21"/>
      <c r="D36" s="21"/>
      <c r="E36" s="21"/>
      <c r="F36" s="380" t="s">
        <v>190</v>
      </c>
      <c r="G36" s="369">
        <f t="shared" si="3"/>
        <v>0</v>
      </c>
      <c r="H36" s="361"/>
      <c r="I36" s="48"/>
      <c r="J36" s="48"/>
      <c r="K36" s="350"/>
      <c r="L36" s="642">
        <f t="shared" si="4"/>
        <v>0</v>
      </c>
      <c r="M36" s="640">
        <f t="shared" si="1"/>
        <v>0</v>
      </c>
      <c r="N36" s="350"/>
      <c r="O36" s="45"/>
      <c r="P36" s="362"/>
      <c r="Q36" s="48"/>
      <c r="R36" s="350"/>
      <c r="S36" s="369">
        <f t="shared" si="2"/>
        <v>0</v>
      </c>
      <c r="T36" s="46"/>
      <c r="U36" s="46"/>
    </row>
    <row r="37" spans="2:21" s="43" customFormat="1" ht="15" hidden="1">
      <c r="B37" s="21"/>
      <c r="C37" s="21"/>
      <c r="D37" s="21"/>
      <c r="E37" s="21"/>
      <c r="F37" s="380" t="s">
        <v>191</v>
      </c>
      <c r="G37" s="369">
        <f t="shared" si="3"/>
        <v>0</v>
      </c>
      <c r="H37" s="361"/>
      <c r="I37" s="48"/>
      <c r="J37" s="48"/>
      <c r="K37" s="353"/>
      <c r="L37" s="642">
        <f t="shared" si="4"/>
        <v>0</v>
      </c>
      <c r="M37" s="640">
        <f t="shared" si="1"/>
        <v>0</v>
      </c>
      <c r="N37" s="353"/>
      <c r="O37" s="144"/>
      <c r="P37" s="809"/>
      <c r="Q37" s="142"/>
      <c r="R37" s="353"/>
      <c r="S37" s="369">
        <f t="shared" si="2"/>
        <v>0</v>
      </c>
      <c r="T37" s="46"/>
      <c r="U37" s="46"/>
    </row>
    <row r="38" spans="2:21" s="43" customFormat="1" ht="78" hidden="1">
      <c r="B38" s="21"/>
      <c r="C38" s="21"/>
      <c r="D38" s="21"/>
      <c r="E38" s="21"/>
      <c r="F38" s="380" t="s">
        <v>192</v>
      </c>
      <c r="G38" s="369">
        <f t="shared" si="3"/>
        <v>0</v>
      </c>
      <c r="H38" s="361"/>
      <c r="I38" s="141"/>
      <c r="J38" s="141"/>
      <c r="K38" s="354"/>
      <c r="L38" s="819">
        <f t="shared" si="4"/>
        <v>0</v>
      </c>
      <c r="M38" s="640">
        <f t="shared" si="1"/>
        <v>0</v>
      </c>
      <c r="N38" s="354"/>
      <c r="O38" s="143"/>
      <c r="P38" s="392"/>
      <c r="Q38" s="141"/>
      <c r="R38" s="354"/>
      <c r="S38" s="370">
        <f t="shared" si="2"/>
        <v>0</v>
      </c>
      <c r="T38" s="46"/>
      <c r="U38" s="46"/>
    </row>
    <row r="39" spans="2:21" s="43" customFormat="1" ht="30.75" hidden="1">
      <c r="B39" s="21"/>
      <c r="C39" s="21"/>
      <c r="D39" s="21"/>
      <c r="E39" s="21"/>
      <c r="F39" s="380" t="s">
        <v>290</v>
      </c>
      <c r="G39" s="369">
        <f t="shared" si="3"/>
        <v>0</v>
      </c>
      <c r="H39" s="361"/>
      <c r="I39" s="48"/>
      <c r="J39" s="48"/>
      <c r="K39" s="350"/>
      <c r="L39" s="642">
        <f t="shared" si="4"/>
        <v>0</v>
      </c>
      <c r="M39" s="640">
        <f t="shared" si="1"/>
        <v>0</v>
      </c>
      <c r="N39" s="350"/>
      <c r="O39" s="45"/>
      <c r="P39" s="362"/>
      <c r="Q39" s="48"/>
      <c r="R39" s="350"/>
      <c r="S39" s="369">
        <f t="shared" si="2"/>
        <v>0</v>
      </c>
      <c r="T39" s="46"/>
      <c r="U39" s="46"/>
    </row>
    <row r="40" spans="2:21" s="43" customFormat="1" ht="15" hidden="1">
      <c r="B40" s="21"/>
      <c r="C40" s="21"/>
      <c r="D40" s="21"/>
      <c r="E40" s="21"/>
      <c r="F40" s="380" t="s">
        <v>369</v>
      </c>
      <c r="G40" s="369">
        <f t="shared" si="3"/>
        <v>0</v>
      </c>
      <c r="H40" s="361"/>
      <c r="I40" s="48"/>
      <c r="J40" s="48"/>
      <c r="K40" s="350"/>
      <c r="L40" s="642">
        <f t="shared" si="4"/>
        <v>0</v>
      </c>
      <c r="M40" s="640">
        <f t="shared" si="1"/>
        <v>0</v>
      </c>
      <c r="N40" s="350"/>
      <c r="O40" s="45"/>
      <c r="P40" s="362"/>
      <c r="Q40" s="48"/>
      <c r="R40" s="350"/>
      <c r="S40" s="369">
        <f t="shared" si="2"/>
        <v>0</v>
      </c>
      <c r="T40" s="46"/>
      <c r="U40" s="46"/>
    </row>
    <row r="41" spans="2:21" s="43" customFormat="1" ht="93" hidden="1">
      <c r="B41" s="21"/>
      <c r="C41" s="21"/>
      <c r="D41" s="21"/>
      <c r="E41" s="21"/>
      <c r="F41" s="380" t="s">
        <v>370</v>
      </c>
      <c r="G41" s="369">
        <f t="shared" si="3"/>
        <v>0</v>
      </c>
      <c r="H41" s="361"/>
      <c r="I41" s="48"/>
      <c r="J41" s="48"/>
      <c r="K41" s="350"/>
      <c r="L41" s="642">
        <f t="shared" si="4"/>
        <v>0</v>
      </c>
      <c r="M41" s="640">
        <f t="shared" si="1"/>
        <v>0</v>
      </c>
      <c r="N41" s="350"/>
      <c r="O41" s="45"/>
      <c r="P41" s="362"/>
      <c r="Q41" s="48"/>
      <c r="R41" s="350"/>
      <c r="S41" s="369">
        <f t="shared" si="2"/>
        <v>0</v>
      </c>
      <c r="T41" s="46"/>
      <c r="U41" s="46"/>
    </row>
    <row r="42" spans="2:21" s="43" customFormat="1" ht="15" hidden="1">
      <c r="B42" s="21"/>
      <c r="C42" s="21"/>
      <c r="D42" s="21"/>
      <c r="E42" s="21"/>
      <c r="F42" s="380" t="s">
        <v>488</v>
      </c>
      <c r="G42" s="369">
        <f t="shared" si="3"/>
        <v>0</v>
      </c>
      <c r="H42" s="361"/>
      <c r="I42" s="48"/>
      <c r="J42" s="48"/>
      <c r="K42" s="350"/>
      <c r="L42" s="642">
        <f t="shared" si="4"/>
        <v>0</v>
      </c>
      <c r="M42" s="640">
        <f t="shared" si="1"/>
        <v>0</v>
      </c>
      <c r="N42" s="350"/>
      <c r="O42" s="45"/>
      <c r="P42" s="362"/>
      <c r="Q42" s="48"/>
      <c r="R42" s="350"/>
      <c r="S42" s="369">
        <f t="shared" si="2"/>
        <v>0</v>
      </c>
      <c r="T42" s="46"/>
      <c r="U42" s="46"/>
    </row>
    <row r="43" spans="2:21" s="43" customFormat="1" ht="15" hidden="1">
      <c r="B43" s="21"/>
      <c r="C43" s="21"/>
      <c r="D43" s="21"/>
      <c r="E43" s="21"/>
      <c r="F43" s="380" t="s">
        <v>1082</v>
      </c>
      <c r="G43" s="369">
        <f t="shared" si="3"/>
        <v>0</v>
      </c>
      <c r="H43" s="361">
        <v>0</v>
      </c>
      <c r="I43" s="48"/>
      <c r="J43" s="48"/>
      <c r="K43" s="350"/>
      <c r="L43" s="642">
        <f t="shared" si="4"/>
        <v>0</v>
      </c>
      <c r="M43" s="640">
        <f t="shared" si="1"/>
        <v>0</v>
      </c>
      <c r="N43" s="350"/>
      <c r="O43" s="45"/>
      <c r="P43" s="362"/>
      <c r="Q43" s="641"/>
      <c r="R43" s="350"/>
      <c r="S43" s="369">
        <f t="shared" si="2"/>
        <v>0</v>
      </c>
      <c r="T43" s="46"/>
      <c r="U43" s="46"/>
    </row>
    <row r="44" spans="2:21" s="43" customFormat="1" ht="15" hidden="1">
      <c r="B44" s="21"/>
      <c r="C44" s="21"/>
      <c r="D44" s="21"/>
      <c r="E44" s="21"/>
      <c r="F44" s="380" t="s">
        <v>1083</v>
      </c>
      <c r="G44" s="369">
        <f t="shared" si="3"/>
        <v>0</v>
      </c>
      <c r="H44" s="361"/>
      <c r="I44" s="48"/>
      <c r="J44" s="48"/>
      <c r="K44" s="350"/>
      <c r="L44" s="642">
        <f t="shared" si="4"/>
        <v>0</v>
      </c>
      <c r="M44" s="361">
        <f t="shared" si="1"/>
        <v>0</v>
      </c>
      <c r="N44" s="350"/>
      <c r="O44" s="45"/>
      <c r="P44" s="362"/>
      <c r="Q44" s="641"/>
      <c r="R44" s="350"/>
      <c r="S44" s="369">
        <f t="shared" si="2"/>
        <v>0</v>
      </c>
      <c r="T44" s="46"/>
      <c r="U44" s="46"/>
    </row>
    <row r="45" spans="2:21" s="43" customFormat="1" ht="15.75" hidden="1" thickBot="1">
      <c r="B45" s="21"/>
      <c r="C45" s="21"/>
      <c r="D45" s="21"/>
      <c r="E45" s="21"/>
      <c r="F45" s="380" t="s">
        <v>1084</v>
      </c>
      <c r="G45" s="369">
        <f t="shared" si="3"/>
        <v>0</v>
      </c>
      <c r="H45" s="361"/>
      <c r="I45" s="48"/>
      <c r="J45" s="48"/>
      <c r="K45" s="350"/>
      <c r="L45" s="642">
        <f t="shared" si="4"/>
        <v>0</v>
      </c>
      <c r="M45" s="361">
        <f t="shared" si="1"/>
        <v>0</v>
      </c>
      <c r="N45" s="350"/>
      <c r="O45" s="45"/>
      <c r="P45" s="362"/>
      <c r="Q45" s="48"/>
      <c r="R45" s="350"/>
      <c r="S45" s="369">
        <f t="shared" si="2"/>
        <v>0</v>
      </c>
      <c r="T45" s="46"/>
      <c r="U45" s="46"/>
    </row>
    <row r="46" spans="2:21" s="43" customFormat="1" ht="31.5" hidden="1" thickBot="1">
      <c r="B46" s="21"/>
      <c r="C46" s="21"/>
      <c r="D46" s="21"/>
      <c r="E46" s="21"/>
      <c r="F46" s="381" t="s">
        <v>534</v>
      </c>
      <c r="G46" s="826">
        <f t="shared" si="3"/>
        <v>0</v>
      </c>
      <c r="H46" s="361"/>
      <c r="I46" s="48"/>
      <c r="J46" s="48"/>
      <c r="K46" s="350"/>
      <c r="L46" s="642">
        <f t="shared" si="4"/>
        <v>0</v>
      </c>
      <c r="M46" s="361">
        <f t="shared" si="1"/>
        <v>0</v>
      </c>
      <c r="N46" s="350"/>
      <c r="O46" s="45"/>
      <c r="P46" s="362"/>
      <c r="Q46" s="48"/>
      <c r="R46" s="350"/>
      <c r="S46" s="369">
        <f t="shared" si="2"/>
        <v>0</v>
      </c>
      <c r="T46" s="46"/>
      <c r="U46" s="46"/>
    </row>
    <row r="47" spans="2:21" s="43" customFormat="1" ht="15" hidden="1">
      <c r="B47" s="21"/>
      <c r="C47" s="29" t="s">
        <v>943</v>
      </c>
      <c r="D47" s="29" t="s">
        <v>942</v>
      </c>
      <c r="E47" s="21"/>
      <c r="F47" s="376" t="s">
        <v>944</v>
      </c>
      <c r="G47" s="372">
        <f>G50+G52+G48+G51+G49</f>
        <v>0</v>
      </c>
      <c r="H47" s="635">
        <f>H50+H52+H48+H51+H49</f>
        <v>0</v>
      </c>
      <c r="I47" s="623">
        <f aca="true" t="shared" si="7" ref="I47:R47">I50+I52+I48+I51</f>
        <v>0</v>
      </c>
      <c r="J47" s="623">
        <f t="shared" si="7"/>
        <v>0</v>
      </c>
      <c r="K47" s="623">
        <f t="shared" si="7"/>
        <v>0</v>
      </c>
      <c r="L47" s="642">
        <f t="shared" si="4"/>
        <v>0</v>
      </c>
      <c r="M47" s="361">
        <f t="shared" si="1"/>
        <v>0</v>
      </c>
      <c r="N47" s="623">
        <f t="shared" si="7"/>
        <v>0</v>
      </c>
      <c r="O47" s="45">
        <f t="shared" si="7"/>
        <v>0</v>
      </c>
      <c r="P47" s="635">
        <f t="shared" si="7"/>
        <v>0</v>
      </c>
      <c r="Q47" s="623">
        <f t="shared" si="7"/>
        <v>0</v>
      </c>
      <c r="R47" s="623">
        <f t="shared" si="7"/>
        <v>0</v>
      </c>
      <c r="S47" s="369">
        <f>S50+S52+S48+S51+S49</f>
        <v>0</v>
      </c>
      <c r="T47" s="46"/>
      <c r="U47" s="46"/>
    </row>
    <row r="48" spans="2:21" s="43" customFormat="1" ht="15" hidden="1">
      <c r="B48" s="21"/>
      <c r="C48" s="21" t="s">
        <v>982</v>
      </c>
      <c r="D48" s="21" t="s">
        <v>983</v>
      </c>
      <c r="E48" s="21" t="s">
        <v>984</v>
      </c>
      <c r="F48" s="377" t="s">
        <v>985</v>
      </c>
      <c r="G48" s="393">
        <f t="shared" si="3"/>
        <v>0</v>
      </c>
      <c r="H48" s="362"/>
      <c r="I48" s="45"/>
      <c r="J48" s="635"/>
      <c r="K48" s="350"/>
      <c r="L48" s="642">
        <f t="shared" si="4"/>
        <v>0</v>
      </c>
      <c r="M48" s="361">
        <f t="shared" si="1"/>
        <v>0</v>
      </c>
      <c r="N48" s="350"/>
      <c r="O48" s="45"/>
      <c r="P48" s="362"/>
      <c r="Q48" s="48"/>
      <c r="R48" s="350"/>
      <c r="S48" s="369">
        <f t="shared" si="2"/>
        <v>0</v>
      </c>
      <c r="T48" s="46"/>
      <c r="U48" s="46"/>
    </row>
    <row r="49" spans="2:21" s="43" customFormat="1" ht="15" hidden="1">
      <c r="B49" s="21"/>
      <c r="C49" s="21" t="s">
        <v>1048</v>
      </c>
      <c r="D49" s="21" t="s">
        <v>1049</v>
      </c>
      <c r="E49" s="21" t="s">
        <v>549</v>
      </c>
      <c r="F49" s="377" t="s">
        <v>1050</v>
      </c>
      <c r="G49" s="369">
        <f t="shared" si="3"/>
        <v>0</v>
      </c>
      <c r="H49" s="361">
        <v>0</v>
      </c>
      <c r="I49" s="45"/>
      <c r="J49" s="635"/>
      <c r="K49" s="350"/>
      <c r="L49" s="642">
        <f t="shared" si="4"/>
        <v>0</v>
      </c>
      <c r="M49" s="361">
        <f t="shared" si="1"/>
        <v>0</v>
      </c>
      <c r="N49" s="350"/>
      <c r="O49" s="45"/>
      <c r="P49" s="362"/>
      <c r="Q49" s="48"/>
      <c r="R49" s="350"/>
      <c r="S49" s="369">
        <f t="shared" si="2"/>
        <v>0</v>
      </c>
      <c r="T49" s="46"/>
      <c r="U49" s="46"/>
    </row>
    <row r="50" spans="2:21" s="43" customFormat="1" ht="15" hidden="1">
      <c r="B50" s="21"/>
      <c r="C50" s="21" t="s">
        <v>548</v>
      </c>
      <c r="D50" s="21" t="s">
        <v>535</v>
      </c>
      <c r="E50" s="21" t="s">
        <v>549</v>
      </c>
      <c r="F50" s="377" t="s">
        <v>547</v>
      </c>
      <c r="G50" s="369">
        <f t="shared" si="3"/>
        <v>0</v>
      </c>
      <c r="H50" s="361"/>
      <c r="I50" s="48"/>
      <c r="J50" s="48">
        <v>0</v>
      </c>
      <c r="K50" s="350"/>
      <c r="L50" s="642">
        <f t="shared" si="4"/>
        <v>0</v>
      </c>
      <c r="M50" s="361">
        <f>Q50</f>
        <v>0</v>
      </c>
      <c r="N50" s="350"/>
      <c r="O50" s="45"/>
      <c r="P50" s="362"/>
      <c r="Q50" s="48"/>
      <c r="R50" s="350"/>
      <c r="S50" s="369">
        <f t="shared" si="2"/>
        <v>0</v>
      </c>
      <c r="T50" s="46"/>
      <c r="U50" s="46"/>
    </row>
    <row r="51" spans="2:21" s="43" customFormat="1" ht="33" customHeight="1" hidden="1">
      <c r="B51" s="21"/>
      <c r="C51" s="21" t="s">
        <v>986</v>
      </c>
      <c r="D51" s="21" t="s">
        <v>987</v>
      </c>
      <c r="E51" s="21" t="s">
        <v>549</v>
      </c>
      <c r="F51" s="377" t="s">
        <v>988</v>
      </c>
      <c r="G51" s="369">
        <f t="shared" si="3"/>
        <v>0</v>
      </c>
      <c r="H51" s="361">
        <v>0</v>
      </c>
      <c r="I51" s="48"/>
      <c r="J51" s="48"/>
      <c r="K51" s="350"/>
      <c r="L51" s="642">
        <f t="shared" si="4"/>
        <v>0</v>
      </c>
      <c r="M51" s="361">
        <f>Q51</f>
        <v>0</v>
      </c>
      <c r="N51" s="350"/>
      <c r="O51" s="45"/>
      <c r="P51" s="362"/>
      <c r="Q51" s="48"/>
      <c r="R51" s="350"/>
      <c r="S51" s="369">
        <f t="shared" si="2"/>
        <v>0</v>
      </c>
      <c r="T51" s="46"/>
      <c r="U51" s="46"/>
    </row>
    <row r="52" spans="2:21" s="43" customFormat="1" ht="49.5" customHeight="1" hidden="1">
      <c r="B52" s="21"/>
      <c r="C52" s="21" t="s">
        <v>938</v>
      </c>
      <c r="D52" s="21" t="s">
        <v>939</v>
      </c>
      <c r="E52" s="21" t="s">
        <v>940</v>
      </c>
      <c r="F52" s="377" t="s">
        <v>941</v>
      </c>
      <c r="G52" s="369">
        <f t="shared" si="3"/>
        <v>0</v>
      </c>
      <c r="H52" s="361"/>
      <c r="I52" s="48"/>
      <c r="J52" s="48"/>
      <c r="K52" s="350"/>
      <c r="L52" s="369">
        <f t="shared" si="4"/>
        <v>0</v>
      </c>
      <c r="M52" s="361">
        <f>Q52</f>
        <v>0</v>
      </c>
      <c r="N52" s="350"/>
      <c r="O52" s="45"/>
      <c r="P52" s="362"/>
      <c r="Q52" s="48"/>
      <c r="R52" s="350"/>
      <c r="S52" s="369">
        <f t="shared" si="2"/>
        <v>0</v>
      </c>
      <c r="T52" s="46"/>
      <c r="U52" s="46"/>
    </row>
    <row r="53" spans="2:21" s="43" customFormat="1" ht="15">
      <c r="B53" s="21"/>
      <c r="C53" s="29" t="s">
        <v>945</v>
      </c>
      <c r="D53" s="29" t="s">
        <v>946</v>
      </c>
      <c r="E53" s="29"/>
      <c r="F53" s="376" t="s">
        <v>947</v>
      </c>
      <c r="G53" s="369">
        <f>G55+G56+G58+G59+G61+G62+G64+G65+G66+G67+G68+G69</f>
        <v>0</v>
      </c>
      <c r="H53" s="635">
        <f>H55+H56+H58+H59+H61+H62+H64+H65+H66+H67+H68+H69</f>
        <v>0</v>
      </c>
      <c r="I53" s="45">
        <f>I55+I56+I58+I59+I61+I62+I64+I65+I66+I67+I68+I69</f>
        <v>0</v>
      </c>
      <c r="J53" s="745">
        <f>J55+J56+J58+J59+J61+J62+J64+J65+J66+J67+J68+J69</f>
        <v>0</v>
      </c>
      <c r="K53" s="369">
        <f>K55+K56+K58+K59+K61+K62+K64+K65+K66+K67+K68+K69</f>
        <v>0</v>
      </c>
      <c r="L53" s="642">
        <f aca="true" t="shared" si="8" ref="L53:S53">L55+L56+L57+L58+L62+L63+L67+L68+L61+L60</f>
        <v>649000</v>
      </c>
      <c r="M53" s="642">
        <f t="shared" si="8"/>
        <v>649000</v>
      </c>
      <c r="N53" s="642">
        <f t="shared" si="8"/>
        <v>0</v>
      </c>
      <c r="O53" s="642">
        <f t="shared" si="8"/>
        <v>0</v>
      </c>
      <c r="P53" s="642">
        <f t="shared" si="8"/>
        <v>0</v>
      </c>
      <c r="Q53" s="642">
        <f t="shared" si="8"/>
        <v>649000</v>
      </c>
      <c r="R53" s="642">
        <f t="shared" si="8"/>
        <v>0</v>
      </c>
      <c r="S53" s="642">
        <f t="shared" si="8"/>
        <v>649000</v>
      </c>
      <c r="T53" s="46"/>
      <c r="U53" s="46"/>
    </row>
    <row r="54" spans="2:21" s="43" customFormat="1" ht="15" hidden="1">
      <c r="B54" s="21"/>
      <c r="C54" s="21" t="s">
        <v>997</v>
      </c>
      <c r="D54" s="21" t="s">
        <v>998</v>
      </c>
      <c r="E54" s="21" t="s">
        <v>57</v>
      </c>
      <c r="F54" s="377" t="s">
        <v>999</v>
      </c>
      <c r="G54" s="369">
        <f t="shared" si="3"/>
        <v>0</v>
      </c>
      <c r="H54" s="635"/>
      <c r="I54" s="45"/>
      <c r="J54" s="45"/>
      <c r="K54" s="635"/>
      <c r="L54" s="369">
        <f t="shared" si="4"/>
        <v>0</v>
      </c>
      <c r="M54" s="635">
        <v>0</v>
      </c>
      <c r="N54" s="350"/>
      <c r="O54" s="45"/>
      <c r="P54" s="362"/>
      <c r="Q54" s="622">
        <v>0</v>
      </c>
      <c r="R54" s="635"/>
      <c r="S54" s="369">
        <f t="shared" si="2"/>
        <v>0</v>
      </c>
      <c r="T54" s="46"/>
      <c r="U54" s="46"/>
    </row>
    <row r="55" spans="2:21" s="43" customFormat="1" ht="15" hidden="1">
      <c r="B55" s="21"/>
      <c r="C55" s="21" t="s">
        <v>550</v>
      </c>
      <c r="D55" s="21" t="s">
        <v>536</v>
      </c>
      <c r="E55" s="21" t="s">
        <v>552</v>
      </c>
      <c r="F55" s="377" t="s">
        <v>553</v>
      </c>
      <c r="G55" s="369">
        <f t="shared" si="3"/>
        <v>0</v>
      </c>
      <c r="H55" s="622"/>
      <c r="I55" s="48"/>
      <c r="J55" s="48"/>
      <c r="K55" s="635"/>
      <c r="L55" s="642">
        <f t="shared" si="4"/>
        <v>0</v>
      </c>
      <c r="M55" s="361">
        <f aca="true" t="shared" si="9" ref="M55:M67">Q55</f>
        <v>0</v>
      </c>
      <c r="N55" s="350"/>
      <c r="O55" s="45"/>
      <c r="P55" s="362"/>
      <c r="Q55" s="641"/>
      <c r="R55" s="350"/>
      <c r="S55" s="369">
        <f t="shared" si="2"/>
        <v>0</v>
      </c>
      <c r="T55" s="46"/>
      <c r="U55" s="46"/>
    </row>
    <row r="56" spans="2:21" s="43" customFormat="1" ht="15" hidden="1">
      <c r="B56" s="21"/>
      <c r="C56" s="21" t="s">
        <v>974</v>
      </c>
      <c r="D56" s="21" t="s">
        <v>975</v>
      </c>
      <c r="E56" s="21" t="s">
        <v>552</v>
      </c>
      <c r="F56" s="377" t="s">
        <v>977</v>
      </c>
      <c r="G56" s="369">
        <f t="shared" si="3"/>
        <v>0</v>
      </c>
      <c r="H56" s="361"/>
      <c r="I56" s="48"/>
      <c r="J56" s="48"/>
      <c r="K56" s="350"/>
      <c r="L56" s="369">
        <f t="shared" si="4"/>
        <v>0</v>
      </c>
      <c r="M56" s="361">
        <f t="shared" si="9"/>
        <v>0</v>
      </c>
      <c r="N56" s="45"/>
      <c r="O56" s="45"/>
      <c r="P56" s="45"/>
      <c r="Q56" s="48"/>
      <c r="R56" s="350"/>
      <c r="S56" s="369">
        <f t="shared" si="2"/>
        <v>0</v>
      </c>
      <c r="T56" s="46"/>
      <c r="U56" s="46"/>
    </row>
    <row r="57" spans="2:21" s="43" customFormat="1" ht="15" hidden="1">
      <c r="B57" s="21"/>
      <c r="C57" s="21" t="s">
        <v>1085</v>
      </c>
      <c r="D57" s="21" t="s">
        <v>1086</v>
      </c>
      <c r="E57" s="21" t="s">
        <v>552</v>
      </c>
      <c r="F57" s="377" t="s">
        <v>1087</v>
      </c>
      <c r="G57" s="369">
        <f t="shared" si="3"/>
        <v>0</v>
      </c>
      <c r="H57" s="361"/>
      <c r="I57" s="48"/>
      <c r="J57" s="48"/>
      <c r="K57" s="350"/>
      <c r="L57" s="369">
        <f t="shared" si="4"/>
        <v>0</v>
      </c>
      <c r="M57" s="361">
        <f t="shared" si="9"/>
        <v>0</v>
      </c>
      <c r="N57" s="45"/>
      <c r="O57" s="45"/>
      <c r="P57" s="45"/>
      <c r="Q57" s="48"/>
      <c r="R57" s="350"/>
      <c r="S57" s="369">
        <f t="shared" si="2"/>
        <v>0</v>
      </c>
      <c r="T57" s="46"/>
      <c r="U57" s="46"/>
    </row>
    <row r="58" spans="2:21" s="43" customFormat="1" ht="15" hidden="1">
      <c r="B58" s="21"/>
      <c r="C58" s="21" t="s">
        <v>976</v>
      </c>
      <c r="D58" s="21" t="s">
        <v>56</v>
      </c>
      <c r="E58" s="21" t="s">
        <v>552</v>
      </c>
      <c r="F58" s="377" t="s">
        <v>978</v>
      </c>
      <c r="G58" s="369">
        <f t="shared" si="3"/>
        <v>0</v>
      </c>
      <c r="H58" s="361"/>
      <c r="I58" s="48"/>
      <c r="J58" s="48"/>
      <c r="K58" s="350"/>
      <c r="L58" s="369">
        <f t="shared" si="4"/>
        <v>0</v>
      </c>
      <c r="M58" s="361">
        <f t="shared" si="9"/>
        <v>0</v>
      </c>
      <c r="N58" s="45"/>
      <c r="O58" s="45"/>
      <c r="P58" s="45"/>
      <c r="Q58" s="48"/>
      <c r="R58" s="350"/>
      <c r="S58" s="369">
        <f t="shared" si="2"/>
        <v>0</v>
      </c>
      <c r="T58" s="46"/>
      <c r="U58" s="46"/>
    </row>
    <row r="59" spans="2:21" s="43" customFormat="1" ht="17.25" customHeight="1" hidden="1">
      <c r="B59" s="21"/>
      <c r="C59" s="28" t="s">
        <v>554</v>
      </c>
      <c r="D59" s="28" t="s">
        <v>538</v>
      </c>
      <c r="E59" s="28" t="s">
        <v>552</v>
      </c>
      <c r="F59" s="377" t="s">
        <v>561</v>
      </c>
      <c r="G59" s="369">
        <f aca="true" t="shared" si="10" ref="G59:G74">H59+K59</f>
        <v>0</v>
      </c>
      <c r="H59" s="361"/>
      <c r="I59" s="48"/>
      <c r="J59" s="48"/>
      <c r="K59" s="350"/>
      <c r="L59" s="369">
        <f t="shared" si="4"/>
        <v>0</v>
      </c>
      <c r="M59" s="361">
        <f t="shared" si="9"/>
        <v>0</v>
      </c>
      <c r="N59" s="45"/>
      <c r="O59" s="45"/>
      <c r="P59" s="45"/>
      <c r="Q59" s="48"/>
      <c r="R59" s="350"/>
      <c r="S59" s="369">
        <f t="shared" si="2"/>
        <v>0</v>
      </c>
      <c r="T59" s="46"/>
      <c r="U59" s="46"/>
    </row>
    <row r="60" spans="2:21" s="43" customFormat="1" ht="17.25" customHeight="1" thickBot="1">
      <c r="B60" s="21"/>
      <c r="C60" s="634" t="s">
        <v>1168</v>
      </c>
      <c r="D60" s="634" t="s">
        <v>1169</v>
      </c>
      <c r="E60" s="634" t="s">
        <v>297</v>
      </c>
      <c r="F60" s="377" t="s">
        <v>1170</v>
      </c>
      <c r="G60" s="369">
        <f>H60</f>
        <v>0</v>
      </c>
      <c r="H60" s="361"/>
      <c r="I60" s="48"/>
      <c r="J60" s="48"/>
      <c r="K60" s="350"/>
      <c r="L60" s="369">
        <f>N60+Q60</f>
        <v>649000</v>
      </c>
      <c r="M60" s="361">
        <f>Q60</f>
        <v>649000</v>
      </c>
      <c r="N60" s="45"/>
      <c r="O60" s="45"/>
      <c r="P60" s="45"/>
      <c r="Q60" s="48">
        <v>649000</v>
      </c>
      <c r="R60" s="350"/>
      <c r="S60" s="369">
        <f t="shared" si="2"/>
        <v>649000</v>
      </c>
      <c r="T60" s="46"/>
      <c r="U60" s="46"/>
    </row>
    <row r="61" spans="2:21" s="43" customFormat="1" ht="17.25" customHeight="1" hidden="1">
      <c r="B61" s="21"/>
      <c r="C61" s="634" t="s">
        <v>979</v>
      </c>
      <c r="D61" s="634" t="s">
        <v>980</v>
      </c>
      <c r="E61" s="634" t="s">
        <v>912</v>
      </c>
      <c r="F61" s="377" t="s">
        <v>981</v>
      </c>
      <c r="G61" s="369">
        <f t="shared" si="10"/>
        <v>0</v>
      </c>
      <c r="H61" s="361"/>
      <c r="I61" s="48"/>
      <c r="J61" s="48"/>
      <c r="K61" s="350"/>
      <c r="L61" s="369">
        <f t="shared" si="4"/>
        <v>0</v>
      </c>
      <c r="M61" s="361">
        <f t="shared" si="9"/>
        <v>0</v>
      </c>
      <c r="N61" s="45"/>
      <c r="O61" s="45"/>
      <c r="P61" s="45"/>
      <c r="Q61" s="48"/>
      <c r="R61" s="350"/>
      <c r="S61" s="369">
        <f t="shared" si="2"/>
        <v>0</v>
      </c>
      <c r="T61" s="46"/>
      <c r="U61" s="46"/>
    </row>
    <row r="62" spans="2:21" s="43" customFormat="1" ht="15" customHeight="1" hidden="1">
      <c r="B62" s="21"/>
      <c r="C62" s="145" t="s">
        <v>555</v>
      </c>
      <c r="D62" s="145" t="s">
        <v>537</v>
      </c>
      <c r="E62" s="145" t="s">
        <v>562</v>
      </c>
      <c r="F62" s="632" t="s">
        <v>563</v>
      </c>
      <c r="G62" s="369">
        <f t="shared" si="10"/>
        <v>0</v>
      </c>
      <c r="H62" s="361">
        <v>0</v>
      </c>
      <c r="I62" s="48"/>
      <c r="J62" s="48"/>
      <c r="K62" s="350"/>
      <c r="L62" s="369">
        <f t="shared" si="4"/>
        <v>0</v>
      </c>
      <c r="M62" s="361">
        <f t="shared" si="9"/>
        <v>0</v>
      </c>
      <c r="N62" s="45"/>
      <c r="O62" s="45"/>
      <c r="P62" s="45"/>
      <c r="Q62" s="48"/>
      <c r="R62" s="350"/>
      <c r="S62" s="369">
        <f t="shared" si="2"/>
        <v>0</v>
      </c>
      <c r="T62" s="46"/>
      <c r="U62" s="46"/>
    </row>
    <row r="63" spans="2:21" s="43" customFormat="1" ht="37.5" customHeight="1" hidden="1">
      <c r="B63" s="21"/>
      <c r="C63" s="145" t="s">
        <v>1088</v>
      </c>
      <c r="D63" s="145" t="s">
        <v>1089</v>
      </c>
      <c r="E63" s="145" t="s">
        <v>562</v>
      </c>
      <c r="F63" s="632" t="s">
        <v>1090</v>
      </c>
      <c r="G63" s="369">
        <f t="shared" si="10"/>
        <v>0</v>
      </c>
      <c r="H63" s="361"/>
      <c r="I63" s="48"/>
      <c r="J63" s="48"/>
      <c r="K63" s="350"/>
      <c r="L63" s="369">
        <f t="shared" si="4"/>
        <v>0</v>
      </c>
      <c r="M63" s="361">
        <f t="shared" si="9"/>
        <v>0</v>
      </c>
      <c r="N63" s="45"/>
      <c r="O63" s="45"/>
      <c r="P63" s="45"/>
      <c r="Q63" s="48"/>
      <c r="R63" s="350"/>
      <c r="S63" s="369">
        <f t="shared" si="2"/>
        <v>0</v>
      </c>
      <c r="T63" s="46"/>
      <c r="U63" s="46"/>
    </row>
    <row r="64" spans="2:21" s="43" customFormat="1" ht="22.5" customHeight="1" hidden="1">
      <c r="B64" s="21"/>
      <c r="C64" s="629" t="s">
        <v>954</v>
      </c>
      <c r="D64" s="629" t="s">
        <v>957</v>
      </c>
      <c r="E64" s="629" t="s">
        <v>912</v>
      </c>
      <c r="F64" s="625" t="s">
        <v>958</v>
      </c>
      <c r="G64" s="369">
        <f t="shared" si="10"/>
        <v>0</v>
      </c>
      <c r="H64" s="361"/>
      <c r="I64" s="48"/>
      <c r="J64" s="48"/>
      <c r="K64" s="350"/>
      <c r="L64" s="369">
        <f t="shared" si="4"/>
        <v>0</v>
      </c>
      <c r="M64" s="361">
        <f t="shared" si="9"/>
        <v>0</v>
      </c>
      <c r="N64" s="45"/>
      <c r="O64" s="45"/>
      <c r="P64" s="45"/>
      <c r="Q64" s="48"/>
      <c r="R64" s="350"/>
      <c r="S64" s="369">
        <f t="shared" si="2"/>
        <v>0</v>
      </c>
      <c r="T64" s="46"/>
      <c r="U64" s="46"/>
    </row>
    <row r="65" spans="2:21" s="43" customFormat="1" ht="22.5" customHeight="1" hidden="1">
      <c r="B65" s="21"/>
      <c r="C65" s="629" t="s">
        <v>953</v>
      </c>
      <c r="D65" s="629" t="s">
        <v>955</v>
      </c>
      <c r="E65" s="629" t="s">
        <v>912</v>
      </c>
      <c r="F65" s="465" t="s">
        <v>956</v>
      </c>
      <c r="G65" s="369">
        <f t="shared" si="10"/>
        <v>0</v>
      </c>
      <c r="H65" s="361"/>
      <c r="I65" s="48"/>
      <c r="J65" s="48"/>
      <c r="K65" s="350"/>
      <c r="L65" s="369">
        <f t="shared" si="4"/>
        <v>0</v>
      </c>
      <c r="M65" s="361">
        <f t="shared" si="9"/>
        <v>0</v>
      </c>
      <c r="N65" s="45"/>
      <c r="O65" s="45"/>
      <c r="P65" s="45"/>
      <c r="Q65" s="48"/>
      <c r="R65" s="350"/>
      <c r="S65" s="369">
        <f t="shared" si="2"/>
        <v>0</v>
      </c>
      <c r="T65" s="46"/>
      <c r="U65" s="46"/>
    </row>
    <row r="66" spans="2:21" s="43" customFormat="1" ht="18.75" customHeight="1" hidden="1">
      <c r="B66" s="21"/>
      <c r="C66" s="145" t="s">
        <v>667</v>
      </c>
      <c r="D66" s="145" t="s">
        <v>668</v>
      </c>
      <c r="E66" s="145" t="s">
        <v>912</v>
      </c>
      <c r="F66" s="382" t="s">
        <v>669</v>
      </c>
      <c r="G66" s="369">
        <f t="shared" si="10"/>
        <v>0</v>
      </c>
      <c r="H66" s="361"/>
      <c r="I66" s="48"/>
      <c r="J66" s="48"/>
      <c r="K66" s="350"/>
      <c r="L66" s="369">
        <f t="shared" si="4"/>
        <v>0</v>
      </c>
      <c r="M66" s="361">
        <f t="shared" si="9"/>
        <v>0</v>
      </c>
      <c r="N66" s="45"/>
      <c r="O66" s="45"/>
      <c r="P66" s="45"/>
      <c r="Q66" s="48"/>
      <c r="R66" s="350"/>
      <c r="S66" s="369">
        <f t="shared" si="2"/>
        <v>0</v>
      </c>
      <c r="T66" s="46"/>
      <c r="U66" s="46"/>
    </row>
    <row r="67" spans="2:21" s="43" customFormat="1" ht="15" hidden="1">
      <c r="B67" s="21"/>
      <c r="C67" s="21" t="s">
        <v>556</v>
      </c>
      <c r="D67" s="21" t="s">
        <v>539</v>
      </c>
      <c r="E67" s="21" t="s">
        <v>297</v>
      </c>
      <c r="F67" s="377" t="s">
        <v>564</v>
      </c>
      <c r="G67" s="369">
        <f t="shared" si="10"/>
        <v>0</v>
      </c>
      <c r="H67" s="361"/>
      <c r="I67" s="48"/>
      <c r="J67" s="48"/>
      <c r="K67" s="350"/>
      <c r="L67" s="369">
        <f t="shared" si="4"/>
        <v>0</v>
      </c>
      <c r="M67" s="361">
        <f t="shared" si="9"/>
        <v>0</v>
      </c>
      <c r="N67" s="45"/>
      <c r="O67" s="45"/>
      <c r="P67" s="45"/>
      <c r="Q67" s="48"/>
      <c r="R67" s="350"/>
      <c r="S67" s="369">
        <f t="shared" si="2"/>
        <v>0</v>
      </c>
      <c r="T67" s="46"/>
      <c r="U67" s="46"/>
    </row>
    <row r="68" spans="2:21" s="43" customFormat="1" ht="15" hidden="1">
      <c r="B68" s="62" t="s">
        <v>54</v>
      </c>
      <c r="C68" s="21" t="s">
        <v>1117</v>
      </c>
      <c r="D68" s="21" t="s">
        <v>1116</v>
      </c>
      <c r="E68" s="21" t="s">
        <v>297</v>
      </c>
      <c r="F68" s="263" t="s">
        <v>1124</v>
      </c>
      <c r="G68" s="369">
        <f t="shared" si="10"/>
        <v>0</v>
      </c>
      <c r="H68" s="361"/>
      <c r="I68" s="45"/>
      <c r="J68" s="45"/>
      <c r="K68" s="350"/>
      <c r="L68" s="369">
        <f t="shared" si="4"/>
        <v>0</v>
      </c>
      <c r="M68" s="361">
        <f>Q68</f>
        <v>0</v>
      </c>
      <c r="N68" s="45"/>
      <c r="O68" s="45"/>
      <c r="P68" s="45"/>
      <c r="Q68" s="48"/>
      <c r="R68" s="350"/>
      <c r="S68" s="369">
        <f t="shared" si="2"/>
        <v>0</v>
      </c>
      <c r="T68" s="46"/>
      <c r="U68" s="46"/>
    </row>
    <row r="69" spans="2:21" s="47" customFormat="1" ht="19.5" customHeight="1" hidden="1">
      <c r="B69" s="21"/>
      <c r="C69" s="21" t="s">
        <v>558</v>
      </c>
      <c r="D69" s="21" t="s">
        <v>540</v>
      </c>
      <c r="E69" s="21" t="s">
        <v>297</v>
      </c>
      <c r="F69" s="263" t="s">
        <v>565</v>
      </c>
      <c r="G69" s="369">
        <f t="shared" si="10"/>
        <v>0</v>
      </c>
      <c r="H69" s="361"/>
      <c r="I69" s="48"/>
      <c r="J69" s="45"/>
      <c r="K69" s="350"/>
      <c r="L69" s="369">
        <f t="shared" si="4"/>
        <v>0</v>
      </c>
      <c r="M69" s="361">
        <f>Q69</f>
        <v>0</v>
      </c>
      <c r="N69" s="45"/>
      <c r="O69" s="45"/>
      <c r="P69" s="45"/>
      <c r="Q69" s="45"/>
      <c r="R69" s="350"/>
      <c r="S69" s="369">
        <f t="shared" si="2"/>
        <v>0</v>
      </c>
      <c r="T69" s="49"/>
      <c r="U69" s="49"/>
    </row>
    <row r="70" spans="2:21" s="47" customFormat="1" ht="13.5" customHeight="1" hidden="1">
      <c r="B70" s="21"/>
      <c r="C70" s="29" t="s">
        <v>948</v>
      </c>
      <c r="D70" s="29" t="s">
        <v>949</v>
      </c>
      <c r="E70" s="29"/>
      <c r="F70" s="397" t="s">
        <v>950</v>
      </c>
      <c r="G70" s="369">
        <f>G71+G72</f>
        <v>0</v>
      </c>
      <c r="H70" s="369">
        <f aca="true" t="shared" si="11" ref="H70:S70">H71+H72</f>
        <v>0</v>
      </c>
      <c r="I70" s="369">
        <f t="shared" si="11"/>
        <v>0</v>
      </c>
      <c r="J70" s="369">
        <f t="shared" si="11"/>
        <v>0</v>
      </c>
      <c r="K70" s="369">
        <f t="shared" si="11"/>
        <v>0</v>
      </c>
      <c r="L70" s="369">
        <f t="shared" si="11"/>
        <v>0</v>
      </c>
      <c r="M70" s="369">
        <f t="shared" si="11"/>
        <v>0</v>
      </c>
      <c r="N70" s="369">
        <f t="shared" si="11"/>
        <v>0</v>
      </c>
      <c r="O70" s="369">
        <f t="shared" si="11"/>
        <v>0</v>
      </c>
      <c r="P70" s="369">
        <f t="shared" si="11"/>
        <v>0</v>
      </c>
      <c r="Q70" s="369">
        <f t="shared" si="11"/>
        <v>0</v>
      </c>
      <c r="R70" s="369">
        <f t="shared" si="11"/>
        <v>0</v>
      </c>
      <c r="S70" s="369">
        <f t="shared" si="11"/>
        <v>0</v>
      </c>
      <c r="T70" s="49"/>
      <c r="U70" s="49"/>
    </row>
    <row r="71" spans="2:21" s="47" customFormat="1" ht="21.75" customHeight="1" hidden="1" thickBot="1">
      <c r="B71" s="21"/>
      <c r="C71" s="21" t="s">
        <v>551</v>
      </c>
      <c r="D71" s="21" t="s">
        <v>279</v>
      </c>
      <c r="E71" s="21" t="s">
        <v>39</v>
      </c>
      <c r="F71" s="263" t="s">
        <v>298</v>
      </c>
      <c r="G71" s="369">
        <f t="shared" si="10"/>
        <v>0</v>
      </c>
      <c r="H71" s="362"/>
      <c r="I71" s="362"/>
      <c r="J71" s="362"/>
      <c r="K71" s="350"/>
      <c r="L71" s="369">
        <f t="shared" si="4"/>
        <v>0</v>
      </c>
      <c r="M71" s="361">
        <f>Q71</f>
        <v>0</v>
      </c>
      <c r="N71" s="362"/>
      <c r="O71" s="362"/>
      <c r="P71" s="362"/>
      <c r="Q71" s="362"/>
      <c r="R71" s="350"/>
      <c r="S71" s="369">
        <f t="shared" si="2"/>
        <v>0</v>
      </c>
      <c r="T71" s="49"/>
      <c r="U71" s="49"/>
    </row>
    <row r="72" spans="2:21" s="43" customFormat="1" ht="16.5" customHeight="1" hidden="1" thickBot="1">
      <c r="B72" s="21"/>
      <c r="C72" s="21" t="s">
        <v>1091</v>
      </c>
      <c r="D72" s="21" t="s">
        <v>1092</v>
      </c>
      <c r="E72" s="21" t="s">
        <v>1094</v>
      </c>
      <c r="F72" s="263" t="s">
        <v>1093</v>
      </c>
      <c r="G72" s="369">
        <f t="shared" si="10"/>
        <v>0</v>
      </c>
      <c r="H72" s="361">
        <v>0</v>
      </c>
      <c r="I72" s="48"/>
      <c r="J72" s="48"/>
      <c r="K72" s="350"/>
      <c r="L72" s="369">
        <f t="shared" si="4"/>
        <v>0</v>
      </c>
      <c r="M72" s="361">
        <f>Q72</f>
        <v>0</v>
      </c>
      <c r="N72" s="45"/>
      <c r="O72" s="45"/>
      <c r="P72" s="45"/>
      <c r="Q72" s="45"/>
      <c r="R72" s="350"/>
      <c r="S72" s="369">
        <f t="shared" si="2"/>
        <v>0</v>
      </c>
      <c r="T72" s="46"/>
      <c r="U72" s="46"/>
    </row>
    <row r="73" spans="2:21" s="47" customFormat="1" ht="24.75" customHeight="1" hidden="1" thickBot="1">
      <c r="B73" s="29"/>
      <c r="C73" s="21"/>
      <c r="D73" s="21"/>
      <c r="E73" s="21"/>
      <c r="F73" s="263"/>
      <c r="G73" s="369">
        <f t="shared" si="10"/>
        <v>0</v>
      </c>
      <c r="H73" s="361">
        <v>0</v>
      </c>
      <c r="I73" s="48"/>
      <c r="J73" s="48"/>
      <c r="K73" s="350"/>
      <c r="L73" s="369">
        <f t="shared" si="4"/>
        <v>0</v>
      </c>
      <c r="M73" s="361">
        <f>Q73</f>
        <v>0</v>
      </c>
      <c r="N73" s="45"/>
      <c r="O73" s="45"/>
      <c r="P73" s="45"/>
      <c r="Q73" s="45"/>
      <c r="R73" s="350"/>
      <c r="S73" s="369">
        <f t="shared" si="2"/>
        <v>0</v>
      </c>
      <c r="T73" s="49"/>
      <c r="U73" s="49"/>
    </row>
    <row r="74" spans="2:21" s="47" customFormat="1" ht="15.75" hidden="1" thickBot="1">
      <c r="B74" s="29"/>
      <c r="C74" s="145" t="s">
        <v>560</v>
      </c>
      <c r="D74" s="145" t="s">
        <v>542</v>
      </c>
      <c r="E74" s="145" t="s">
        <v>567</v>
      </c>
      <c r="F74" s="382" t="s">
        <v>568</v>
      </c>
      <c r="G74" s="826">
        <f t="shared" si="10"/>
        <v>0</v>
      </c>
      <c r="H74" s="392"/>
      <c r="I74" s="295"/>
      <c r="J74" s="295"/>
      <c r="K74" s="347"/>
      <c r="L74" s="826">
        <f t="shared" si="4"/>
        <v>426173</v>
      </c>
      <c r="M74" s="360"/>
      <c r="N74" s="295"/>
      <c r="O74" s="295"/>
      <c r="P74" s="295"/>
      <c r="Q74" s="346">
        <v>426173</v>
      </c>
      <c r="R74" s="347"/>
      <c r="S74" s="826">
        <f t="shared" si="2"/>
        <v>426173</v>
      </c>
      <c r="T74" s="49"/>
      <c r="U74" s="49"/>
    </row>
    <row r="75" spans="2:21" s="43" customFormat="1" ht="15.75" hidden="1" thickBot="1">
      <c r="B75" s="147"/>
      <c r="C75" s="148" t="s">
        <v>249</v>
      </c>
      <c r="D75" s="149" t="s">
        <v>248</v>
      </c>
      <c r="E75" s="149"/>
      <c r="F75" s="383" t="s">
        <v>971</v>
      </c>
      <c r="G75" s="367">
        <f aca="true" t="shared" si="12" ref="G75:G90">H75+K75</f>
        <v>0</v>
      </c>
      <c r="H75" s="367">
        <f>H76+H77+H91+H97</f>
        <v>0</v>
      </c>
      <c r="I75" s="367">
        <f>I76+I77+I91+I97</f>
        <v>0</v>
      </c>
      <c r="J75" s="367">
        <f>J76+J77+J91+J97</f>
        <v>0</v>
      </c>
      <c r="K75" s="367">
        <f>K76+K77+K91+K97</f>
        <v>0</v>
      </c>
      <c r="L75" s="367">
        <f t="shared" si="4"/>
        <v>0</v>
      </c>
      <c r="M75" s="364">
        <f aca="true" t="shared" si="13" ref="M75:M86">Q75</f>
        <v>0</v>
      </c>
      <c r="N75" s="367">
        <f>N76+N77+N91+N97</f>
        <v>0</v>
      </c>
      <c r="O75" s="367">
        <f>O76+O77+O91+O97</f>
        <v>0</v>
      </c>
      <c r="P75" s="367">
        <f>P76+P77+P91+P97</f>
        <v>0</v>
      </c>
      <c r="Q75" s="367">
        <f>Q76+Q77+Q91+Q97</f>
        <v>0</v>
      </c>
      <c r="R75" s="367">
        <f>R76+R77+R91+R97</f>
        <v>0</v>
      </c>
      <c r="S75" s="367">
        <f t="shared" si="2"/>
        <v>0</v>
      </c>
      <c r="T75" s="46"/>
      <c r="U75" s="46"/>
    </row>
    <row r="76" spans="2:21" s="43" customFormat="1" ht="15" hidden="1">
      <c r="B76" s="147"/>
      <c r="C76" s="301" t="s">
        <v>513</v>
      </c>
      <c r="D76" s="146" t="s">
        <v>520</v>
      </c>
      <c r="E76" s="146" t="s">
        <v>92</v>
      </c>
      <c r="F76" s="302" t="s">
        <v>913</v>
      </c>
      <c r="G76" s="393">
        <f t="shared" si="12"/>
        <v>0</v>
      </c>
      <c r="H76" s="360"/>
      <c r="I76" s="346"/>
      <c r="J76" s="346"/>
      <c r="K76" s="347"/>
      <c r="L76" s="393">
        <f t="shared" si="4"/>
        <v>0</v>
      </c>
      <c r="M76" s="363">
        <f t="shared" si="13"/>
        <v>0</v>
      </c>
      <c r="N76" s="295"/>
      <c r="O76" s="295"/>
      <c r="P76" s="295"/>
      <c r="Q76" s="295"/>
      <c r="R76" s="347"/>
      <c r="S76" s="393">
        <f t="shared" si="2"/>
        <v>0</v>
      </c>
      <c r="T76" s="46"/>
      <c r="U76" s="46"/>
    </row>
    <row r="77" spans="2:21" s="43" customFormat="1" ht="15" hidden="1">
      <c r="B77" s="147"/>
      <c r="C77" s="395" t="s">
        <v>527</v>
      </c>
      <c r="D77" s="294" t="s">
        <v>318</v>
      </c>
      <c r="E77" s="294"/>
      <c r="F77" s="396" t="s">
        <v>233</v>
      </c>
      <c r="G77" s="369">
        <f t="shared" si="12"/>
        <v>0</v>
      </c>
      <c r="H77" s="806">
        <f>H78+H79+H82+H87+H88+H89+H85+H90</f>
        <v>0</v>
      </c>
      <c r="I77" s="806">
        <f aca="true" t="shared" si="14" ref="I77:R77">I78+I79+I82+I87+I88+I89+I85+I90</f>
        <v>0</v>
      </c>
      <c r="J77" s="806">
        <f t="shared" si="14"/>
        <v>0</v>
      </c>
      <c r="K77" s="806">
        <f t="shared" si="14"/>
        <v>0</v>
      </c>
      <c r="L77" s="369">
        <f t="shared" si="4"/>
        <v>0</v>
      </c>
      <c r="M77" s="361">
        <f t="shared" si="13"/>
        <v>0</v>
      </c>
      <c r="N77" s="806">
        <f t="shared" si="14"/>
        <v>0</v>
      </c>
      <c r="O77" s="806">
        <f t="shared" si="14"/>
        <v>0</v>
      </c>
      <c r="P77" s="806">
        <f t="shared" si="14"/>
        <v>0</v>
      </c>
      <c r="Q77" s="806">
        <f t="shared" si="14"/>
        <v>0</v>
      </c>
      <c r="R77" s="806">
        <f t="shared" si="14"/>
        <v>0</v>
      </c>
      <c r="S77" s="369">
        <f t="shared" si="2"/>
        <v>0</v>
      </c>
      <c r="T77" s="46"/>
      <c r="U77" s="46"/>
    </row>
    <row r="78" spans="2:21" s="43" customFormat="1" ht="19.5" customHeight="1" hidden="1">
      <c r="B78" s="21"/>
      <c r="C78" s="21" t="s">
        <v>250</v>
      </c>
      <c r="D78" s="21" t="s">
        <v>113</v>
      </c>
      <c r="E78" s="21" t="s">
        <v>114</v>
      </c>
      <c r="F78" s="263" t="s">
        <v>251</v>
      </c>
      <c r="G78" s="369">
        <f t="shared" si="12"/>
        <v>0</v>
      </c>
      <c r="H78" s="807"/>
      <c r="I78" s="361"/>
      <c r="J78" s="48"/>
      <c r="K78" s="635"/>
      <c r="L78" s="369">
        <f t="shared" si="4"/>
        <v>0</v>
      </c>
      <c r="M78" s="361">
        <f t="shared" si="13"/>
        <v>0</v>
      </c>
      <c r="N78" s="48"/>
      <c r="O78" s="45"/>
      <c r="P78" s="45"/>
      <c r="Q78" s="48"/>
      <c r="R78" s="350"/>
      <c r="S78" s="369">
        <f t="shared" si="2"/>
        <v>0</v>
      </c>
      <c r="T78" s="46"/>
      <c r="U78" s="46"/>
    </row>
    <row r="79" spans="2:21" s="43" customFormat="1" ht="19.5" customHeight="1" hidden="1">
      <c r="B79" s="21"/>
      <c r="C79" s="21" t="s">
        <v>252</v>
      </c>
      <c r="D79" s="21" t="s">
        <v>116</v>
      </c>
      <c r="E79" s="21"/>
      <c r="F79" s="263" t="s">
        <v>934</v>
      </c>
      <c r="G79" s="369">
        <f t="shared" si="12"/>
        <v>0</v>
      </c>
      <c r="H79" s="807"/>
      <c r="I79" s="361"/>
      <c r="J79" s="361"/>
      <c r="K79" s="622">
        <f aca="true" t="shared" si="15" ref="K79:Q79">K80+K81</f>
        <v>0</v>
      </c>
      <c r="L79" s="369">
        <f t="shared" si="4"/>
        <v>0</v>
      </c>
      <c r="M79" s="361">
        <f t="shared" si="13"/>
        <v>0</v>
      </c>
      <c r="N79" s="361"/>
      <c r="O79" s="361"/>
      <c r="P79" s="361">
        <f t="shared" si="15"/>
        <v>0</v>
      </c>
      <c r="Q79" s="361">
        <f t="shared" si="15"/>
        <v>0</v>
      </c>
      <c r="R79" s="350"/>
      <c r="S79" s="369">
        <f t="shared" si="2"/>
        <v>0</v>
      </c>
      <c r="T79" s="46"/>
      <c r="U79" s="46"/>
    </row>
    <row r="80" spans="2:21" s="43" customFormat="1" ht="15" hidden="1">
      <c r="B80" s="21"/>
      <c r="C80" s="62" t="s">
        <v>925</v>
      </c>
      <c r="D80" s="62" t="s">
        <v>926</v>
      </c>
      <c r="E80" s="62" t="s">
        <v>117</v>
      </c>
      <c r="F80" s="380" t="s">
        <v>927</v>
      </c>
      <c r="G80" s="369">
        <f t="shared" si="12"/>
        <v>0</v>
      </c>
      <c r="H80" s="807"/>
      <c r="I80" s="361"/>
      <c r="J80" s="48"/>
      <c r="K80" s="635"/>
      <c r="L80" s="369">
        <f t="shared" si="4"/>
        <v>0</v>
      </c>
      <c r="M80" s="361">
        <f t="shared" si="13"/>
        <v>0</v>
      </c>
      <c r="N80" s="48"/>
      <c r="O80" s="48"/>
      <c r="P80" s="45"/>
      <c r="Q80" s="48"/>
      <c r="R80" s="350"/>
      <c r="S80" s="369">
        <f t="shared" si="2"/>
        <v>0</v>
      </c>
      <c r="T80" s="46"/>
      <c r="U80" s="46"/>
    </row>
    <row r="81" spans="1:21" s="63" customFormat="1" ht="34.5" customHeight="1" hidden="1">
      <c r="A81" s="106"/>
      <c r="B81" s="21"/>
      <c r="C81" s="62" t="s">
        <v>929</v>
      </c>
      <c r="D81" s="62" t="s">
        <v>928</v>
      </c>
      <c r="E81" s="62" t="s">
        <v>114</v>
      </c>
      <c r="F81" s="380" t="s">
        <v>930</v>
      </c>
      <c r="G81" s="369">
        <f t="shared" si="12"/>
        <v>0</v>
      </c>
      <c r="H81" s="807"/>
      <c r="I81" s="361"/>
      <c r="J81" s="48"/>
      <c r="K81" s="808"/>
      <c r="L81" s="369">
        <f t="shared" si="4"/>
        <v>0</v>
      </c>
      <c r="M81" s="361">
        <f t="shared" si="13"/>
        <v>0</v>
      </c>
      <c r="N81" s="60"/>
      <c r="O81" s="60"/>
      <c r="P81" s="60"/>
      <c r="Q81" s="60"/>
      <c r="R81" s="356"/>
      <c r="S81" s="369">
        <f t="shared" si="2"/>
        <v>0</v>
      </c>
      <c r="T81" s="56"/>
      <c r="U81" s="56"/>
    </row>
    <row r="82" spans="1:21" s="63" customFormat="1" ht="18.75" customHeight="1" hidden="1">
      <c r="A82" s="106"/>
      <c r="B82" s="21"/>
      <c r="C82" s="21" t="s">
        <v>937</v>
      </c>
      <c r="D82" s="21" t="s">
        <v>137</v>
      </c>
      <c r="E82" s="21"/>
      <c r="F82" s="263" t="s">
        <v>933</v>
      </c>
      <c r="G82" s="369">
        <f t="shared" si="12"/>
        <v>0</v>
      </c>
      <c r="H82" s="807"/>
      <c r="I82" s="361"/>
      <c r="J82" s="361"/>
      <c r="K82" s="622">
        <f aca="true" t="shared" si="16" ref="K82:Q82">K83+K84</f>
        <v>0</v>
      </c>
      <c r="L82" s="369">
        <f t="shared" si="4"/>
        <v>0</v>
      </c>
      <c r="M82" s="361">
        <f t="shared" si="13"/>
        <v>0</v>
      </c>
      <c r="N82" s="361">
        <f t="shared" si="16"/>
        <v>0</v>
      </c>
      <c r="O82" s="361">
        <f t="shared" si="16"/>
        <v>0</v>
      </c>
      <c r="P82" s="361">
        <f t="shared" si="16"/>
        <v>0</v>
      </c>
      <c r="Q82" s="361">
        <f t="shared" si="16"/>
        <v>0</v>
      </c>
      <c r="R82" s="356"/>
      <c r="S82" s="369">
        <f t="shared" si="2"/>
        <v>0</v>
      </c>
      <c r="T82" s="56"/>
      <c r="U82" s="56"/>
    </row>
    <row r="83" spans="1:21" s="63" customFormat="1" ht="27" customHeight="1" hidden="1">
      <c r="A83" s="106"/>
      <c r="B83" s="21"/>
      <c r="C83" s="62" t="s">
        <v>931</v>
      </c>
      <c r="D83" s="62" t="s">
        <v>932</v>
      </c>
      <c r="E83" s="62" t="s">
        <v>117</v>
      </c>
      <c r="F83" s="380" t="s">
        <v>927</v>
      </c>
      <c r="G83" s="369">
        <f t="shared" si="12"/>
        <v>0</v>
      </c>
      <c r="H83" s="807"/>
      <c r="I83" s="361"/>
      <c r="J83" s="48"/>
      <c r="K83" s="808"/>
      <c r="L83" s="369">
        <f t="shared" si="4"/>
        <v>0</v>
      </c>
      <c r="M83" s="361">
        <f t="shared" si="13"/>
        <v>0</v>
      </c>
      <c r="N83" s="60"/>
      <c r="O83" s="60"/>
      <c r="P83" s="60"/>
      <c r="Q83" s="60"/>
      <c r="R83" s="356"/>
      <c r="S83" s="369">
        <f t="shared" si="2"/>
        <v>0</v>
      </c>
      <c r="T83" s="56"/>
      <c r="U83" s="56"/>
    </row>
    <row r="84" spans="1:21" s="63" customFormat="1" ht="37.5" customHeight="1" hidden="1">
      <c r="A84" s="106"/>
      <c r="B84" s="21"/>
      <c r="C84" s="62" t="s">
        <v>935</v>
      </c>
      <c r="D84" s="62" t="s">
        <v>936</v>
      </c>
      <c r="E84" s="62" t="s">
        <v>114</v>
      </c>
      <c r="F84" s="380" t="s">
        <v>930</v>
      </c>
      <c r="G84" s="369">
        <f t="shared" si="12"/>
        <v>0</v>
      </c>
      <c r="H84" s="807"/>
      <c r="I84" s="361"/>
      <c r="J84" s="48"/>
      <c r="K84" s="808"/>
      <c r="L84" s="369">
        <f t="shared" si="4"/>
        <v>0</v>
      </c>
      <c r="M84" s="361">
        <f t="shared" si="13"/>
        <v>0</v>
      </c>
      <c r="N84" s="60"/>
      <c r="O84" s="60"/>
      <c r="P84" s="60"/>
      <c r="Q84" s="60"/>
      <c r="R84" s="356"/>
      <c r="S84" s="369">
        <f t="shared" si="2"/>
        <v>0</v>
      </c>
      <c r="T84" s="56"/>
      <c r="U84" s="56"/>
    </row>
    <row r="85" spans="1:21" s="63" customFormat="1" ht="27" customHeight="1" hidden="1">
      <c r="A85" s="106"/>
      <c r="B85" s="21"/>
      <c r="C85" s="21" t="s">
        <v>925</v>
      </c>
      <c r="D85" s="21" t="s">
        <v>926</v>
      </c>
      <c r="E85" s="21" t="s">
        <v>117</v>
      </c>
      <c r="F85" s="263" t="s">
        <v>1095</v>
      </c>
      <c r="G85" s="369">
        <f t="shared" si="12"/>
        <v>0</v>
      </c>
      <c r="H85" s="806"/>
      <c r="I85" s="45"/>
      <c r="J85" s="362">
        <f aca="true" t="shared" si="17" ref="J85:R85">J86</f>
        <v>0</v>
      </c>
      <c r="K85" s="745">
        <f t="shared" si="17"/>
        <v>0</v>
      </c>
      <c r="L85" s="369">
        <f t="shared" si="4"/>
        <v>0</v>
      </c>
      <c r="M85" s="361">
        <f t="shared" si="13"/>
        <v>0</v>
      </c>
      <c r="N85" s="45">
        <f t="shared" si="17"/>
        <v>0</v>
      </c>
      <c r="O85" s="362">
        <f t="shared" si="17"/>
        <v>0</v>
      </c>
      <c r="P85" s="362">
        <f t="shared" si="17"/>
        <v>0</v>
      </c>
      <c r="Q85" s="745"/>
      <c r="R85" s="369">
        <f t="shared" si="17"/>
        <v>0</v>
      </c>
      <c r="S85" s="369">
        <f t="shared" si="2"/>
        <v>0</v>
      </c>
      <c r="T85" s="56"/>
      <c r="U85" s="56"/>
    </row>
    <row r="86" spans="1:21" s="63" customFormat="1" ht="16.5" customHeight="1" hidden="1">
      <c r="A86" s="106"/>
      <c r="B86" s="21"/>
      <c r="C86" s="62" t="s">
        <v>1000</v>
      </c>
      <c r="D86" s="62" t="s">
        <v>1001</v>
      </c>
      <c r="E86" s="62" t="s">
        <v>117</v>
      </c>
      <c r="F86" s="380" t="s">
        <v>1010</v>
      </c>
      <c r="G86" s="369">
        <f t="shared" si="12"/>
        <v>0</v>
      </c>
      <c r="H86" s="361">
        <v>0</v>
      </c>
      <c r="I86" s="48">
        <v>0</v>
      </c>
      <c r="J86" s="48"/>
      <c r="K86" s="356"/>
      <c r="L86" s="369" t="e">
        <f>#REF!</f>
        <v>#REF!</v>
      </c>
      <c r="M86" s="361">
        <f t="shared" si="13"/>
        <v>0</v>
      </c>
      <c r="N86" s="60"/>
      <c r="O86" s="60"/>
      <c r="P86" s="60"/>
      <c r="Q86" s="60"/>
      <c r="R86" s="356"/>
      <c r="S86" s="369" t="e">
        <f t="shared" si="2"/>
        <v>#REF!</v>
      </c>
      <c r="T86" s="56"/>
      <c r="U86" s="56"/>
    </row>
    <row r="87" spans="1:21" s="43" customFormat="1" ht="21" customHeight="1" hidden="1">
      <c r="A87" s="105" t="s">
        <v>125</v>
      </c>
      <c r="B87" s="25"/>
      <c r="C87" s="21" t="s">
        <v>921</v>
      </c>
      <c r="D87" s="21" t="s">
        <v>914</v>
      </c>
      <c r="E87" s="21" t="s">
        <v>124</v>
      </c>
      <c r="F87" s="263" t="s">
        <v>307</v>
      </c>
      <c r="G87" s="369">
        <f t="shared" si="12"/>
        <v>0</v>
      </c>
      <c r="H87" s="361"/>
      <c r="I87" s="48"/>
      <c r="J87" s="48"/>
      <c r="K87" s="352"/>
      <c r="L87" s="369">
        <f>L88</f>
        <v>0</v>
      </c>
      <c r="M87" s="361">
        <f aca="true" t="shared" si="18" ref="M87:M99">Q87</f>
        <v>0</v>
      </c>
      <c r="N87" s="48"/>
      <c r="O87" s="48"/>
      <c r="P87" s="48"/>
      <c r="Q87" s="48"/>
      <c r="R87" s="352"/>
      <c r="S87" s="369">
        <f t="shared" si="2"/>
        <v>0</v>
      </c>
      <c r="T87" s="46"/>
      <c r="U87" s="46"/>
    </row>
    <row r="88" spans="2:21" s="43" customFormat="1" ht="15" customHeight="1" hidden="1">
      <c r="B88" s="21"/>
      <c r="C88" s="21" t="s">
        <v>922</v>
      </c>
      <c r="D88" s="21" t="s">
        <v>915</v>
      </c>
      <c r="E88" s="21" t="s">
        <v>124</v>
      </c>
      <c r="F88" s="263" t="s">
        <v>362</v>
      </c>
      <c r="G88" s="369">
        <f t="shared" si="12"/>
        <v>0</v>
      </c>
      <c r="H88" s="361"/>
      <c r="I88" s="48"/>
      <c r="J88" s="48"/>
      <c r="K88" s="350"/>
      <c r="L88" s="369">
        <f>L89</f>
        <v>0</v>
      </c>
      <c r="M88" s="361">
        <f t="shared" si="18"/>
        <v>0</v>
      </c>
      <c r="N88" s="45"/>
      <c r="O88" s="45"/>
      <c r="P88" s="45"/>
      <c r="Q88" s="45"/>
      <c r="R88" s="350"/>
      <c r="S88" s="369">
        <f t="shared" si="2"/>
        <v>0</v>
      </c>
      <c r="T88" s="46"/>
      <c r="U88" s="46"/>
    </row>
    <row r="89" spans="2:21" s="43" customFormat="1" ht="22.5" customHeight="1" hidden="1">
      <c r="B89" s="21"/>
      <c r="C89" s="21" t="s">
        <v>923</v>
      </c>
      <c r="D89" s="21" t="s">
        <v>916</v>
      </c>
      <c r="E89" s="21" t="s">
        <v>124</v>
      </c>
      <c r="F89" s="263" t="s">
        <v>917</v>
      </c>
      <c r="G89" s="369">
        <f t="shared" si="12"/>
        <v>0</v>
      </c>
      <c r="H89" s="361"/>
      <c r="I89" s="48"/>
      <c r="J89" s="48"/>
      <c r="K89" s="350"/>
      <c r="L89" s="369">
        <f>L90</f>
        <v>0</v>
      </c>
      <c r="M89" s="361">
        <f t="shared" si="18"/>
        <v>0</v>
      </c>
      <c r="N89" s="45"/>
      <c r="O89" s="45"/>
      <c r="P89" s="45"/>
      <c r="Q89" s="45"/>
      <c r="R89" s="350"/>
      <c r="S89" s="369">
        <f t="shared" si="2"/>
        <v>0</v>
      </c>
      <c r="T89" s="46"/>
      <c r="U89" s="46"/>
    </row>
    <row r="90" spans="2:21" s="43" customFormat="1" ht="14.25" customHeight="1" hidden="1">
      <c r="B90" s="21"/>
      <c r="C90" s="21" t="s">
        <v>972</v>
      </c>
      <c r="D90" s="21" t="s">
        <v>973</v>
      </c>
      <c r="E90" s="21" t="s">
        <v>124</v>
      </c>
      <c r="F90" s="263" t="s">
        <v>996</v>
      </c>
      <c r="G90" s="369">
        <f t="shared" si="12"/>
        <v>0</v>
      </c>
      <c r="H90" s="361">
        <v>0</v>
      </c>
      <c r="I90" s="48">
        <v>0</v>
      </c>
      <c r="J90" s="48"/>
      <c r="K90" s="350"/>
      <c r="L90" s="369">
        <f t="shared" si="4"/>
        <v>0</v>
      </c>
      <c r="M90" s="361"/>
      <c r="N90" s="45"/>
      <c r="O90" s="45"/>
      <c r="P90" s="45"/>
      <c r="Q90" s="45"/>
      <c r="R90" s="350"/>
      <c r="S90" s="369">
        <f t="shared" si="2"/>
        <v>0</v>
      </c>
      <c r="T90" s="46"/>
      <c r="U90" s="46"/>
    </row>
    <row r="91" spans="2:21" s="43" customFormat="1" ht="20.25" customHeight="1" hidden="1">
      <c r="B91" s="21"/>
      <c r="C91" s="29" t="s">
        <v>528</v>
      </c>
      <c r="D91" s="29" t="s">
        <v>321</v>
      </c>
      <c r="E91" s="29"/>
      <c r="F91" s="397" t="s">
        <v>569</v>
      </c>
      <c r="G91" s="369">
        <f aca="true" t="shared" si="19" ref="G91:R91">G92+G93+G94+G95+G96</f>
        <v>0</v>
      </c>
      <c r="H91" s="362">
        <f t="shared" si="19"/>
        <v>0</v>
      </c>
      <c r="I91" s="45">
        <f t="shared" si="19"/>
        <v>0</v>
      </c>
      <c r="J91" s="45">
        <f t="shared" si="19"/>
        <v>0</v>
      </c>
      <c r="K91" s="350">
        <f t="shared" si="19"/>
        <v>0</v>
      </c>
      <c r="L91" s="369">
        <f t="shared" si="4"/>
        <v>0</v>
      </c>
      <c r="M91" s="362">
        <f t="shared" si="19"/>
        <v>0</v>
      </c>
      <c r="N91" s="45">
        <f t="shared" si="19"/>
        <v>0</v>
      </c>
      <c r="O91" s="45">
        <f t="shared" si="19"/>
        <v>0</v>
      </c>
      <c r="P91" s="45">
        <f t="shared" si="19"/>
        <v>0</v>
      </c>
      <c r="Q91" s="45">
        <f t="shared" si="19"/>
        <v>0</v>
      </c>
      <c r="R91" s="350">
        <f t="shared" si="19"/>
        <v>0</v>
      </c>
      <c r="S91" s="369">
        <f t="shared" si="2"/>
        <v>0</v>
      </c>
      <c r="T91" s="46"/>
      <c r="U91" s="46"/>
    </row>
    <row r="92" spans="2:21" s="43" customFormat="1" ht="20.25" customHeight="1" hidden="1">
      <c r="B92" s="21"/>
      <c r="C92" s="21" t="s">
        <v>514</v>
      </c>
      <c r="D92" s="21" t="s">
        <v>29</v>
      </c>
      <c r="E92" s="21" t="s">
        <v>30</v>
      </c>
      <c r="F92" s="263" t="s">
        <v>31</v>
      </c>
      <c r="G92" s="369">
        <f>H92+K92</f>
        <v>0</v>
      </c>
      <c r="H92" s="361"/>
      <c r="I92" s="48"/>
      <c r="J92" s="48"/>
      <c r="K92" s="350"/>
      <c r="L92" s="369">
        <f t="shared" si="4"/>
        <v>0</v>
      </c>
      <c r="M92" s="361"/>
      <c r="N92" s="45"/>
      <c r="O92" s="45"/>
      <c r="P92" s="45"/>
      <c r="Q92" s="45"/>
      <c r="R92" s="350"/>
      <c r="S92" s="369">
        <f t="shared" si="2"/>
        <v>0</v>
      </c>
      <c r="T92" s="46"/>
      <c r="U92" s="46"/>
    </row>
    <row r="93" spans="1:21" s="43" customFormat="1" ht="15" hidden="1">
      <c r="A93" s="105" t="s">
        <v>110</v>
      </c>
      <c r="B93" s="21"/>
      <c r="C93" s="21" t="s">
        <v>256</v>
      </c>
      <c r="D93" s="21" t="s">
        <v>246</v>
      </c>
      <c r="E93" s="21" t="s">
        <v>30</v>
      </c>
      <c r="F93" s="263" t="s">
        <v>132</v>
      </c>
      <c r="G93" s="369">
        <f>H93+K93</f>
        <v>0</v>
      </c>
      <c r="H93" s="361"/>
      <c r="I93" s="48"/>
      <c r="J93" s="48"/>
      <c r="K93" s="352"/>
      <c r="L93" s="369">
        <f t="shared" si="4"/>
        <v>0</v>
      </c>
      <c r="M93" s="361">
        <f t="shared" si="18"/>
        <v>0</v>
      </c>
      <c r="N93" s="48"/>
      <c r="O93" s="48"/>
      <c r="P93" s="48"/>
      <c r="Q93" s="48"/>
      <c r="R93" s="352"/>
      <c r="S93" s="369">
        <f t="shared" si="2"/>
        <v>0</v>
      </c>
      <c r="T93" s="46"/>
      <c r="U93" s="46"/>
    </row>
    <row r="94" spans="1:21" s="43" customFormat="1" ht="30.75" hidden="1">
      <c r="A94" s="105"/>
      <c r="B94" s="21"/>
      <c r="C94" s="21" t="s">
        <v>515</v>
      </c>
      <c r="D94" s="21" t="s">
        <v>243</v>
      </c>
      <c r="E94" s="145" t="s">
        <v>30</v>
      </c>
      <c r="F94" s="384" t="s">
        <v>244</v>
      </c>
      <c r="G94" s="369">
        <f>H94+K94</f>
        <v>0</v>
      </c>
      <c r="H94" s="361"/>
      <c r="I94" s="48"/>
      <c r="J94" s="48"/>
      <c r="K94" s="352"/>
      <c r="L94" s="369">
        <f t="shared" si="4"/>
        <v>0</v>
      </c>
      <c r="M94" s="361">
        <f t="shared" si="18"/>
        <v>0</v>
      </c>
      <c r="N94" s="48"/>
      <c r="O94" s="48"/>
      <c r="P94" s="48"/>
      <c r="Q94" s="48"/>
      <c r="R94" s="352"/>
      <c r="S94" s="369">
        <f t="shared" si="2"/>
        <v>0</v>
      </c>
      <c r="T94" s="46"/>
      <c r="U94" s="46"/>
    </row>
    <row r="95" spans="1:21" s="43" customFormat="1" ht="30.75" hidden="1">
      <c r="A95" s="105"/>
      <c r="B95" s="21"/>
      <c r="C95" s="21" t="s">
        <v>516</v>
      </c>
      <c r="D95" s="147" t="s">
        <v>518</v>
      </c>
      <c r="E95" s="398" t="s">
        <v>30</v>
      </c>
      <c r="F95" s="385" t="s">
        <v>519</v>
      </c>
      <c r="G95" s="369">
        <f>H95+K95</f>
        <v>0</v>
      </c>
      <c r="H95" s="361"/>
      <c r="I95" s="48"/>
      <c r="J95" s="48"/>
      <c r="K95" s="352"/>
      <c r="L95" s="369">
        <f t="shared" si="4"/>
        <v>0</v>
      </c>
      <c r="M95" s="361">
        <f t="shared" si="18"/>
        <v>0</v>
      </c>
      <c r="N95" s="48"/>
      <c r="O95" s="48"/>
      <c r="P95" s="48"/>
      <c r="Q95" s="48"/>
      <c r="R95" s="352"/>
      <c r="S95" s="369">
        <f t="shared" si="2"/>
        <v>0</v>
      </c>
      <c r="T95" s="46"/>
      <c r="U95" s="46"/>
    </row>
    <row r="96" spans="1:21" s="43" customFormat="1" ht="30.75" hidden="1">
      <c r="A96" s="105"/>
      <c r="B96" s="21"/>
      <c r="C96" s="21" t="s">
        <v>517</v>
      </c>
      <c r="D96" s="21" t="s">
        <v>366</v>
      </c>
      <c r="E96" s="146" t="s">
        <v>30</v>
      </c>
      <c r="F96" s="638" t="s">
        <v>367</v>
      </c>
      <c r="G96" s="393">
        <f>H96+K96</f>
        <v>0</v>
      </c>
      <c r="H96" s="363"/>
      <c r="I96" s="142"/>
      <c r="J96" s="142"/>
      <c r="K96" s="357"/>
      <c r="L96" s="369">
        <f t="shared" si="4"/>
        <v>0</v>
      </c>
      <c r="M96" s="363">
        <f t="shared" si="18"/>
        <v>0</v>
      </c>
      <c r="N96" s="142"/>
      <c r="O96" s="142"/>
      <c r="P96" s="142"/>
      <c r="Q96" s="142"/>
      <c r="R96" s="357"/>
      <c r="S96" s="369">
        <f t="shared" si="2"/>
        <v>0</v>
      </c>
      <c r="T96" s="46"/>
      <c r="U96" s="46"/>
    </row>
    <row r="97" spans="1:21" s="43" customFormat="1" ht="15" hidden="1">
      <c r="A97" s="105"/>
      <c r="B97" s="147"/>
      <c r="C97" s="29" t="s">
        <v>992</v>
      </c>
      <c r="D97" s="29" t="s">
        <v>946</v>
      </c>
      <c r="E97" s="29"/>
      <c r="F97" s="376" t="s">
        <v>947</v>
      </c>
      <c r="G97" s="393">
        <f aca="true" t="shared" si="20" ref="G97:R97">G98</f>
        <v>0</v>
      </c>
      <c r="H97" s="361">
        <f t="shared" si="20"/>
        <v>0</v>
      </c>
      <c r="I97" s="48">
        <f t="shared" si="20"/>
        <v>0</v>
      </c>
      <c r="J97" s="48">
        <f t="shared" si="20"/>
        <v>0</v>
      </c>
      <c r="K97" s="48">
        <f t="shared" si="20"/>
        <v>0</v>
      </c>
      <c r="L97" s="369">
        <f t="shared" si="4"/>
        <v>0</v>
      </c>
      <c r="M97" s="809">
        <f t="shared" si="18"/>
        <v>0</v>
      </c>
      <c r="N97" s="45">
        <f t="shared" si="20"/>
        <v>0</v>
      </c>
      <c r="O97" s="45">
        <f t="shared" si="20"/>
        <v>0</v>
      </c>
      <c r="P97" s="45">
        <f t="shared" si="20"/>
        <v>0</v>
      </c>
      <c r="Q97" s="45">
        <f>Q98+Q99</f>
        <v>0</v>
      </c>
      <c r="R97" s="352">
        <f t="shared" si="20"/>
        <v>0</v>
      </c>
      <c r="S97" s="369">
        <f>S98+S99</f>
        <v>0</v>
      </c>
      <c r="T97" s="46"/>
      <c r="U97" s="46"/>
    </row>
    <row r="98" spans="1:21" s="43" customFormat="1" ht="15" hidden="1">
      <c r="A98" s="105"/>
      <c r="B98" s="147"/>
      <c r="C98" s="636" t="s">
        <v>993</v>
      </c>
      <c r="D98" s="296" t="s">
        <v>994</v>
      </c>
      <c r="E98" s="296" t="s">
        <v>552</v>
      </c>
      <c r="F98" s="639" t="s">
        <v>995</v>
      </c>
      <c r="G98" s="369">
        <f>H98+K98</f>
        <v>0</v>
      </c>
      <c r="H98" s="361"/>
      <c r="I98" s="48"/>
      <c r="J98" s="48"/>
      <c r="K98" s="622"/>
      <c r="L98" s="369">
        <f t="shared" si="4"/>
        <v>0</v>
      </c>
      <c r="M98" s="361">
        <f t="shared" si="18"/>
        <v>0</v>
      </c>
      <c r="N98" s="48"/>
      <c r="O98" s="48"/>
      <c r="P98" s="48"/>
      <c r="Q98" s="361"/>
      <c r="R98" s="351"/>
      <c r="S98" s="369">
        <f t="shared" si="2"/>
        <v>0</v>
      </c>
      <c r="T98" s="46"/>
      <c r="U98" s="46"/>
    </row>
    <row r="99" spans="1:21" s="43" customFormat="1" ht="15.75" hidden="1" thickBot="1">
      <c r="A99" s="105"/>
      <c r="B99" s="147"/>
      <c r="C99" s="21" t="s">
        <v>1102</v>
      </c>
      <c r="D99" s="21" t="s">
        <v>1086</v>
      </c>
      <c r="E99" s="21" t="s">
        <v>552</v>
      </c>
      <c r="F99" s="377" t="s">
        <v>1087</v>
      </c>
      <c r="G99" s="371"/>
      <c r="H99" s="306"/>
      <c r="I99" s="306"/>
      <c r="J99" s="306"/>
      <c r="K99" s="306"/>
      <c r="L99" s="393">
        <f t="shared" si="4"/>
        <v>0</v>
      </c>
      <c r="M99" s="363">
        <f t="shared" si="18"/>
        <v>0</v>
      </c>
      <c r="N99" s="306"/>
      <c r="O99" s="306"/>
      <c r="P99" s="306"/>
      <c r="Q99" s="306"/>
      <c r="R99" s="351"/>
      <c r="S99" s="369">
        <f t="shared" si="2"/>
        <v>0</v>
      </c>
      <c r="T99" s="46"/>
      <c r="U99" s="46"/>
    </row>
    <row r="100" spans="1:21" s="63" customFormat="1" ht="15.75" hidden="1" thickBot="1">
      <c r="A100" s="106"/>
      <c r="B100" s="154" t="s">
        <v>207</v>
      </c>
      <c r="C100" s="148" t="s">
        <v>111</v>
      </c>
      <c r="D100" s="149"/>
      <c r="E100" s="149"/>
      <c r="F100" s="383" t="s">
        <v>521</v>
      </c>
      <c r="G100" s="367">
        <f>G101+G102+G103</f>
        <v>0</v>
      </c>
      <c r="H100" s="367">
        <f aca="true" t="shared" si="21" ref="H100:P100">H101+H102+H103</f>
        <v>0</v>
      </c>
      <c r="I100" s="367">
        <f t="shared" si="21"/>
        <v>0</v>
      </c>
      <c r="J100" s="367">
        <f t="shared" si="21"/>
        <v>0</v>
      </c>
      <c r="K100" s="367">
        <f t="shared" si="21"/>
        <v>0</v>
      </c>
      <c r="L100" s="367">
        <f>L101+L102+L103+L109</f>
        <v>0</v>
      </c>
      <c r="M100" s="367">
        <f>M101+M102+M103+M108</f>
        <v>0</v>
      </c>
      <c r="N100" s="367">
        <f t="shared" si="21"/>
        <v>0</v>
      </c>
      <c r="O100" s="367">
        <f t="shared" si="21"/>
        <v>0</v>
      </c>
      <c r="P100" s="367">
        <f t="shared" si="21"/>
        <v>0</v>
      </c>
      <c r="Q100" s="367">
        <f>Q101+Q102+Q103+Q108</f>
        <v>0</v>
      </c>
      <c r="R100" s="355" t="e">
        <f>R101+R102+R103+R104+R105+R106+R107</f>
        <v>#REF!</v>
      </c>
      <c r="S100" s="367">
        <f t="shared" si="2"/>
        <v>0</v>
      </c>
      <c r="T100" s="56"/>
      <c r="U100" s="56"/>
    </row>
    <row r="101" spans="1:21" s="63" customFormat="1" ht="15" hidden="1">
      <c r="A101" s="129"/>
      <c r="B101" s="154"/>
      <c r="C101" s="296" t="s">
        <v>522</v>
      </c>
      <c r="D101" s="296" t="s">
        <v>520</v>
      </c>
      <c r="E101" s="296" t="s">
        <v>92</v>
      </c>
      <c r="F101" s="299" t="s">
        <v>913</v>
      </c>
      <c r="G101" s="370">
        <f aca="true" t="shared" si="22" ref="G101:G114">H101+K101</f>
        <v>0</v>
      </c>
      <c r="H101" s="360"/>
      <c r="I101" s="346"/>
      <c r="J101" s="346"/>
      <c r="K101" s="347"/>
      <c r="L101" s="370">
        <f t="shared" si="4"/>
        <v>0</v>
      </c>
      <c r="M101" s="360">
        <f aca="true" t="shared" si="23" ref="M101:M113">Q101</f>
        <v>0</v>
      </c>
      <c r="N101" s="144"/>
      <c r="O101" s="144"/>
      <c r="P101" s="144"/>
      <c r="Q101" s="144"/>
      <c r="R101" s="353"/>
      <c r="S101" s="370">
        <f t="shared" si="2"/>
        <v>0</v>
      </c>
      <c r="T101" s="56"/>
      <c r="U101" s="56"/>
    </row>
    <row r="102" spans="1:21" s="63" customFormat="1" ht="15" hidden="1">
      <c r="A102" s="129"/>
      <c r="B102" s="147"/>
      <c r="C102" s="21" t="s">
        <v>924</v>
      </c>
      <c r="D102" s="21" t="s">
        <v>379</v>
      </c>
      <c r="E102" s="21" t="s">
        <v>121</v>
      </c>
      <c r="F102" s="377" t="s">
        <v>495</v>
      </c>
      <c r="G102" s="369">
        <f t="shared" si="22"/>
        <v>0</v>
      </c>
      <c r="H102" s="361"/>
      <c r="I102" s="48"/>
      <c r="J102" s="48"/>
      <c r="K102" s="352"/>
      <c r="L102" s="369">
        <f t="shared" si="4"/>
        <v>0</v>
      </c>
      <c r="M102" s="361">
        <f t="shared" si="23"/>
        <v>0</v>
      </c>
      <c r="N102" s="48"/>
      <c r="O102" s="48"/>
      <c r="P102" s="45"/>
      <c r="Q102" s="45"/>
      <c r="R102" s="350" t="e">
        <f>#REF!+#REF!</f>
        <v>#REF!</v>
      </c>
      <c r="S102" s="369">
        <f t="shared" si="2"/>
        <v>0</v>
      </c>
      <c r="T102" s="56"/>
      <c r="U102" s="56"/>
    </row>
    <row r="103" spans="1:21" s="63" customFormat="1" ht="15" hidden="1">
      <c r="A103" s="129"/>
      <c r="B103" s="154"/>
      <c r="C103" s="27" t="s">
        <v>529</v>
      </c>
      <c r="D103" s="27" t="s">
        <v>316</v>
      </c>
      <c r="E103" s="27"/>
      <c r="F103" s="399" t="s">
        <v>348</v>
      </c>
      <c r="G103" s="369">
        <f>G104+G105+G106+G107</f>
        <v>0</v>
      </c>
      <c r="H103" s="369">
        <f aca="true" t="shared" si="24" ref="H103:R103">H104+H105+H106+H107</f>
        <v>0</v>
      </c>
      <c r="I103" s="369">
        <f t="shared" si="24"/>
        <v>0</v>
      </c>
      <c r="J103" s="369">
        <f t="shared" si="24"/>
        <v>0</v>
      </c>
      <c r="K103" s="369">
        <f t="shared" si="24"/>
        <v>0</v>
      </c>
      <c r="L103" s="369">
        <f t="shared" si="24"/>
        <v>0</v>
      </c>
      <c r="M103" s="369">
        <f t="shared" si="24"/>
        <v>0</v>
      </c>
      <c r="N103" s="369">
        <f t="shared" si="24"/>
        <v>0</v>
      </c>
      <c r="O103" s="369">
        <f t="shared" si="24"/>
        <v>0</v>
      </c>
      <c r="P103" s="369">
        <f t="shared" si="24"/>
        <v>0</v>
      </c>
      <c r="Q103" s="369">
        <f t="shared" si="24"/>
        <v>0</v>
      </c>
      <c r="R103" s="369">
        <f t="shared" si="24"/>
        <v>0</v>
      </c>
      <c r="S103" s="369">
        <f t="shared" si="2"/>
        <v>0</v>
      </c>
      <c r="T103" s="56"/>
      <c r="U103" s="56"/>
    </row>
    <row r="104" spans="2:21" s="43" customFormat="1" ht="16.5" customHeight="1" hidden="1">
      <c r="B104" s="109"/>
      <c r="C104" s="21" t="s">
        <v>264</v>
      </c>
      <c r="D104" s="21" t="s">
        <v>265</v>
      </c>
      <c r="E104" s="21" t="s">
        <v>174</v>
      </c>
      <c r="F104" s="377" t="s">
        <v>266</v>
      </c>
      <c r="G104" s="369">
        <f t="shared" si="22"/>
        <v>0</v>
      </c>
      <c r="H104" s="361"/>
      <c r="I104" s="48"/>
      <c r="J104" s="48"/>
      <c r="K104" s="352"/>
      <c r="L104" s="369">
        <f t="shared" si="4"/>
        <v>0</v>
      </c>
      <c r="M104" s="361">
        <f t="shared" si="23"/>
        <v>0</v>
      </c>
      <c r="N104" s="45"/>
      <c r="O104" s="45"/>
      <c r="P104" s="45"/>
      <c r="Q104" s="48"/>
      <c r="R104" s="350"/>
      <c r="S104" s="369">
        <f t="shared" si="2"/>
        <v>0</v>
      </c>
      <c r="T104" s="46"/>
      <c r="U104" s="46"/>
    </row>
    <row r="105" spans="1:21" s="66" customFormat="1" ht="15" hidden="1">
      <c r="A105" s="107"/>
      <c r="B105" s="21"/>
      <c r="C105" s="21" t="s">
        <v>267</v>
      </c>
      <c r="D105" s="21" t="s">
        <v>173</v>
      </c>
      <c r="E105" s="21" t="s">
        <v>176</v>
      </c>
      <c r="F105" s="377" t="s">
        <v>345</v>
      </c>
      <c r="G105" s="369">
        <f t="shared" si="22"/>
        <v>0</v>
      </c>
      <c r="H105" s="361">
        <v>0</v>
      </c>
      <c r="I105" s="48"/>
      <c r="J105" s="48">
        <v>0</v>
      </c>
      <c r="K105" s="352"/>
      <c r="L105" s="369">
        <f aca="true" t="shared" si="25" ref="L105:L113">N105+Q105</f>
        <v>0</v>
      </c>
      <c r="M105" s="361">
        <f t="shared" si="23"/>
        <v>0</v>
      </c>
      <c r="N105" s="48"/>
      <c r="O105" s="48"/>
      <c r="P105" s="48"/>
      <c r="Q105" s="48">
        <v>0</v>
      </c>
      <c r="R105" s="350"/>
      <c r="S105" s="369">
        <f aca="true" t="shared" si="26" ref="S105:S113">G105+L105</f>
        <v>0</v>
      </c>
      <c r="T105" s="65"/>
      <c r="U105" s="65"/>
    </row>
    <row r="106" spans="2:21" s="66" customFormat="1" ht="15" hidden="1">
      <c r="B106" s="279"/>
      <c r="C106" s="28" t="s">
        <v>312</v>
      </c>
      <c r="D106" s="28" t="s">
        <v>313</v>
      </c>
      <c r="E106" s="28" t="s">
        <v>178</v>
      </c>
      <c r="F106" s="386" t="s">
        <v>314</v>
      </c>
      <c r="G106" s="369">
        <f t="shared" si="22"/>
        <v>0</v>
      </c>
      <c r="H106" s="361"/>
      <c r="I106" s="48"/>
      <c r="J106" s="48"/>
      <c r="K106" s="352"/>
      <c r="L106" s="369">
        <f t="shared" si="25"/>
        <v>0</v>
      </c>
      <c r="M106" s="361">
        <f t="shared" si="23"/>
        <v>0</v>
      </c>
      <c r="N106" s="45"/>
      <c r="O106" s="45"/>
      <c r="P106" s="45"/>
      <c r="Q106" s="48">
        <v>0</v>
      </c>
      <c r="R106" s="350"/>
      <c r="S106" s="369">
        <f t="shared" si="26"/>
        <v>0</v>
      </c>
      <c r="T106" s="65"/>
      <c r="U106" s="65"/>
    </row>
    <row r="107" spans="2:21" s="66" customFormat="1" ht="15.75" hidden="1" thickBot="1">
      <c r="B107" s="279"/>
      <c r="C107" s="401" t="s">
        <v>570</v>
      </c>
      <c r="D107" s="345" t="s">
        <v>299</v>
      </c>
      <c r="E107" s="400" t="s">
        <v>178</v>
      </c>
      <c r="F107" s="387" t="s">
        <v>300</v>
      </c>
      <c r="G107" s="370">
        <f t="shared" si="22"/>
        <v>0</v>
      </c>
      <c r="H107" s="360"/>
      <c r="I107" s="346"/>
      <c r="J107" s="346"/>
      <c r="K107" s="351"/>
      <c r="L107" s="371">
        <f t="shared" si="25"/>
        <v>0</v>
      </c>
      <c r="M107" s="361">
        <f t="shared" si="23"/>
        <v>0</v>
      </c>
      <c r="N107" s="295"/>
      <c r="O107" s="295"/>
      <c r="P107" s="295"/>
      <c r="Q107" s="48">
        <v>0</v>
      </c>
      <c r="R107" s="347"/>
      <c r="S107" s="371">
        <f t="shared" si="26"/>
        <v>0</v>
      </c>
      <c r="T107" s="65"/>
      <c r="U107" s="65"/>
    </row>
    <row r="108" spans="2:21" s="66" customFormat="1" ht="15.75" hidden="1" thickBot="1">
      <c r="B108" s="279"/>
      <c r="C108" s="29" t="s">
        <v>1097</v>
      </c>
      <c r="D108" s="29" t="s">
        <v>946</v>
      </c>
      <c r="E108" s="29"/>
      <c r="F108" s="376" t="s">
        <v>947</v>
      </c>
      <c r="G108" s="393"/>
      <c r="H108" s="823"/>
      <c r="I108" s="823"/>
      <c r="J108" s="823"/>
      <c r="K108" s="824"/>
      <c r="L108" s="371">
        <f>L109</f>
        <v>0</v>
      </c>
      <c r="M108" s="371">
        <f aca="true" t="shared" si="27" ref="M108:S108">M109</f>
        <v>0</v>
      </c>
      <c r="N108" s="371">
        <f t="shared" si="27"/>
        <v>0</v>
      </c>
      <c r="O108" s="371">
        <f t="shared" si="27"/>
        <v>0</v>
      </c>
      <c r="P108" s="371">
        <f t="shared" si="27"/>
        <v>0</v>
      </c>
      <c r="Q108" s="371">
        <f t="shared" si="27"/>
        <v>0</v>
      </c>
      <c r="R108" s="371">
        <f t="shared" si="27"/>
        <v>0</v>
      </c>
      <c r="S108" s="371">
        <f t="shared" si="27"/>
        <v>0</v>
      </c>
      <c r="T108" s="65"/>
      <c r="U108" s="65"/>
    </row>
    <row r="109" spans="2:21" s="66" customFormat="1" ht="15.75" hidden="1" thickBot="1">
      <c r="B109" s="279"/>
      <c r="C109" s="820" t="s">
        <v>1096</v>
      </c>
      <c r="D109" s="345" t="s">
        <v>56</v>
      </c>
      <c r="E109" s="821" t="s">
        <v>552</v>
      </c>
      <c r="F109" s="375" t="s">
        <v>978</v>
      </c>
      <c r="G109" s="370">
        <f t="shared" si="22"/>
        <v>0</v>
      </c>
      <c r="H109" s="306"/>
      <c r="I109" s="306"/>
      <c r="J109" s="306"/>
      <c r="K109" s="306"/>
      <c r="L109" s="371">
        <f t="shared" si="25"/>
        <v>0</v>
      </c>
      <c r="M109" s="361">
        <f t="shared" si="23"/>
        <v>0</v>
      </c>
      <c r="N109" s="822"/>
      <c r="O109" s="822"/>
      <c r="P109" s="822"/>
      <c r="Q109" s="48"/>
      <c r="R109" s="822"/>
      <c r="S109" s="371">
        <f t="shared" si="26"/>
        <v>0</v>
      </c>
      <c r="T109" s="65"/>
      <c r="U109" s="65"/>
    </row>
    <row r="110" spans="1:21" s="43" customFormat="1" ht="17.25" customHeight="1" hidden="1" thickBot="1">
      <c r="A110" s="105"/>
      <c r="B110" s="147"/>
      <c r="C110" s="298" t="s">
        <v>286</v>
      </c>
      <c r="D110" s="297" t="s">
        <v>285</v>
      </c>
      <c r="E110" s="300"/>
      <c r="F110" s="388" t="s">
        <v>530</v>
      </c>
      <c r="G110" s="367">
        <f>G111+G112+G113</f>
        <v>0</v>
      </c>
      <c r="H110" s="367">
        <f aca="true" t="shared" si="28" ref="H110:S110">H111+H112+H113</f>
        <v>0</v>
      </c>
      <c r="I110" s="367">
        <f t="shared" si="28"/>
        <v>0</v>
      </c>
      <c r="J110" s="367">
        <f t="shared" si="28"/>
        <v>0</v>
      </c>
      <c r="K110" s="367">
        <f t="shared" si="28"/>
        <v>0</v>
      </c>
      <c r="L110" s="367">
        <f t="shared" si="28"/>
        <v>0</v>
      </c>
      <c r="M110" s="367">
        <f t="shared" si="28"/>
        <v>0</v>
      </c>
      <c r="N110" s="367">
        <f t="shared" si="28"/>
        <v>0</v>
      </c>
      <c r="O110" s="367">
        <f t="shared" si="28"/>
        <v>0</v>
      </c>
      <c r="P110" s="367">
        <f t="shared" si="28"/>
        <v>0</v>
      </c>
      <c r="Q110" s="367">
        <f t="shared" si="28"/>
        <v>0</v>
      </c>
      <c r="R110" s="367">
        <f t="shared" si="28"/>
        <v>0</v>
      </c>
      <c r="S110" s="367">
        <f t="shared" si="28"/>
        <v>0</v>
      </c>
      <c r="T110" s="46"/>
      <c r="U110" s="46"/>
    </row>
    <row r="111" spans="1:21" s="43" customFormat="1" ht="17.25" customHeight="1" hidden="1">
      <c r="A111" s="105"/>
      <c r="B111" s="21" t="s">
        <v>208</v>
      </c>
      <c r="C111" s="21" t="s">
        <v>523</v>
      </c>
      <c r="D111" s="21" t="s">
        <v>520</v>
      </c>
      <c r="E111" s="21" t="s">
        <v>92</v>
      </c>
      <c r="F111" s="389" t="s">
        <v>920</v>
      </c>
      <c r="G111" s="372">
        <f t="shared" si="22"/>
        <v>0</v>
      </c>
      <c r="H111" s="365">
        <v>0</v>
      </c>
      <c r="I111" s="348"/>
      <c r="J111" s="348"/>
      <c r="K111" s="358"/>
      <c r="L111" s="368">
        <f t="shared" si="25"/>
        <v>0</v>
      </c>
      <c r="M111" s="365">
        <f t="shared" si="23"/>
        <v>0</v>
      </c>
      <c r="N111" s="142"/>
      <c r="O111" s="142"/>
      <c r="P111" s="142"/>
      <c r="Q111" s="142"/>
      <c r="R111" s="357"/>
      <c r="S111" s="372">
        <f t="shared" si="26"/>
        <v>0</v>
      </c>
      <c r="T111" s="46"/>
      <c r="U111" s="46"/>
    </row>
    <row r="112" spans="1:21" s="43" customFormat="1" ht="15" hidden="1">
      <c r="A112" s="105"/>
      <c r="B112" s="21"/>
      <c r="C112" s="21" t="s">
        <v>968</v>
      </c>
      <c r="D112" s="21" t="s">
        <v>918</v>
      </c>
      <c r="E112" s="21" t="s">
        <v>42</v>
      </c>
      <c r="F112" s="390" t="s">
        <v>919</v>
      </c>
      <c r="G112" s="369"/>
      <c r="H112" s="363"/>
      <c r="I112" s="142"/>
      <c r="J112" s="142"/>
      <c r="K112" s="357"/>
      <c r="L112" s="369">
        <f t="shared" si="25"/>
        <v>0</v>
      </c>
      <c r="M112" s="363">
        <f t="shared" si="23"/>
        <v>0</v>
      </c>
      <c r="N112" s="48"/>
      <c r="O112" s="48"/>
      <c r="P112" s="48"/>
      <c r="Q112" s="48"/>
      <c r="R112" s="352"/>
      <c r="S112" s="369">
        <f t="shared" si="26"/>
        <v>0</v>
      </c>
      <c r="T112" s="46"/>
      <c r="U112" s="46"/>
    </row>
    <row r="113" spans="1:21" s="43" customFormat="1" ht="18" customHeight="1" hidden="1" thickBot="1">
      <c r="A113" s="105"/>
      <c r="B113" s="147"/>
      <c r="C113" s="636" t="s">
        <v>287</v>
      </c>
      <c r="D113" s="296" t="s">
        <v>288</v>
      </c>
      <c r="E113" s="296" t="s">
        <v>184</v>
      </c>
      <c r="F113" s="637" t="s">
        <v>289</v>
      </c>
      <c r="G113" s="393">
        <f t="shared" si="22"/>
        <v>0</v>
      </c>
      <c r="H113" s="360">
        <v>0</v>
      </c>
      <c r="I113" s="346"/>
      <c r="J113" s="346"/>
      <c r="K113" s="351"/>
      <c r="L113" s="393">
        <f t="shared" si="25"/>
        <v>0</v>
      </c>
      <c r="M113" s="363">
        <f t="shared" si="23"/>
        <v>0</v>
      </c>
      <c r="N113" s="346"/>
      <c r="O113" s="346"/>
      <c r="P113" s="346"/>
      <c r="Q113" s="346"/>
      <c r="R113" s="351"/>
      <c r="S113" s="393">
        <f t="shared" si="26"/>
        <v>0</v>
      </c>
      <c r="T113" s="46"/>
      <c r="U113" s="46"/>
    </row>
    <row r="114" spans="1:21" s="43" customFormat="1" ht="18" customHeight="1" hidden="1" thickBot="1">
      <c r="A114" s="105"/>
      <c r="B114" s="147"/>
      <c r="C114" s="636" t="s">
        <v>989</v>
      </c>
      <c r="D114" s="296" t="s">
        <v>990</v>
      </c>
      <c r="E114" s="296" t="s">
        <v>184</v>
      </c>
      <c r="F114" s="637" t="s">
        <v>991</v>
      </c>
      <c r="G114" s="393">
        <f t="shared" si="22"/>
        <v>0</v>
      </c>
      <c r="H114" s="360"/>
      <c r="I114" s="346"/>
      <c r="J114" s="346"/>
      <c r="K114" s="351"/>
      <c r="L114" s="370"/>
      <c r="M114" s="360"/>
      <c r="N114" s="346"/>
      <c r="O114" s="346"/>
      <c r="P114" s="346"/>
      <c r="Q114" s="346"/>
      <c r="R114" s="351"/>
      <c r="S114" s="370"/>
      <c r="T114" s="46"/>
      <c r="U114" s="46"/>
    </row>
    <row r="115" spans="1:21" s="43" customFormat="1" ht="18" thickBot="1">
      <c r="A115" s="105" t="s">
        <v>185</v>
      </c>
      <c r="B115" s="147"/>
      <c r="C115" s="148"/>
      <c r="D115" s="150"/>
      <c r="E115" s="150"/>
      <c r="F115" s="391" t="s">
        <v>5</v>
      </c>
      <c r="G115" s="367">
        <f>G11+G75+G100+G110</f>
        <v>50000</v>
      </c>
      <c r="H115" s="367">
        <f aca="true" t="shared" si="29" ref="H115:S115">H11+H75+H100+H110</f>
        <v>50000</v>
      </c>
      <c r="I115" s="367">
        <f t="shared" si="29"/>
        <v>0</v>
      </c>
      <c r="J115" s="367">
        <f t="shared" si="29"/>
        <v>0</v>
      </c>
      <c r="K115" s="663">
        <f t="shared" si="29"/>
        <v>0</v>
      </c>
      <c r="L115" s="663">
        <f t="shared" si="29"/>
        <v>649000</v>
      </c>
      <c r="M115" s="663">
        <f t="shared" si="29"/>
        <v>649000</v>
      </c>
      <c r="N115" s="663">
        <f t="shared" si="29"/>
        <v>0</v>
      </c>
      <c r="O115" s="663">
        <f t="shared" si="29"/>
        <v>0</v>
      </c>
      <c r="P115" s="663">
        <f t="shared" si="29"/>
        <v>0</v>
      </c>
      <c r="Q115" s="663">
        <f t="shared" si="29"/>
        <v>649000</v>
      </c>
      <c r="R115" s="663" t="e">
        <f t="shared" si="29"/>
        <v>#REF!</v>
      </c>
      <c r="S115" s="663">
        <f t="shared" si="29"/>
        <v>699000</v>
      </c>
      <c r="T115" s="46"/>
      <c r="U115" s="46"/>
    </row>
    <row r="116" spans="1:24" s="20" customFormat="1" ht="28.5" customHeight="1">
      <c r="A116" s="70"/>
      <c r="B116" s="70"/>
      <c r="C116" s="71"/>
      <c r="D116" s="64"/>
      <c r="E116" s="71"/>
      <c r="F116" s="748"/>
      <c r="G116"/>
      <c r="H116" s="74"/>
      <c r="I116" s="74"/>
      <c r="J116" s="88"/>
      <c r="K116" s="74"/>
      <c r="L116" s="74"/>
      <c r="M116" s="74"/>
      <c r="N116" s="74"/>
      <c r="O116" s="74"/>
      <c r="P116" s="75"/>
      <c r="Q116" s="74"/>
      <c r="R116" s="74"/>
      <c r="S116" s="74"/>
      <c r="T116" s="76"/>
      <c r="U116" s="77"/>
      <c r="V116" s="78"/>
      <c r="W116" s="78"/>
      <c r="X116" s="78"/>
    </row>
    <row r="117" spans="1:24" s="20" customFormat="1" ht="60.75" customHeight="1">
      <c r="A117" s="70"/>
      <c r="B117" s="70"/>
      <c r="C117" s="70"/>
      <c r="D117" s="71"/>
      <c r="E117" s="70"/>
      <c r="F117" s="942"/>
      <c r="G117" s="943"/>
      <c r="H117" s="943"/>
      <c r="I117" s="943"/>
      <c r="J117" s="943"/>
      <c r="K117" s="943"/>
      <c r="L117" s="943"/>
      <c r="M117" s="943"/>
      <c r="N117" s="943"/>
      <c r="O117" s="943"/>
      <c r="P117" s="943"/>
      <c r="Q117" s="943"/>
      <c r="R117" s="943"/>
      <c r="S117" s="943"/>
      <c r="T117" s="79"/>
      <c r="U117" s="77"/>
      <c r="V117" s="78"/>
      <c r="W117" s="78"/>
      <c r="X117" s="78"/>
    </row>
    <row r="118" spans="3:31" s="80" customFormat="1" ht="18">
      <c r="C118" s="71"/>
      <c r="D118" s="70"/>
      <c r="E118" s="71"/>
      <c r="F118" s="81"/>
      <c r="G118" s="82"/>
      <c r="H118" s="82"/>
      <c r="I118" s="83"/>
      <c r="J118" s="83"/>
      <c r="L118" s="84"/>
      <c r="M118" s="84"/>
      <c r="N118" s="84"/>
      <c r="O118" s="85"/>
      <c r="P118" s="86"/>
      <c r="Q118" s="87"/>
      <c r="S118" s="88"/>
      <c r="T118" s="89"/>
      <c r="U118" s="89"/>
      <c r="V118" s="90"/>
      <c r="W118" s="91"/>
      <c r="X118" s="91"/>
      <c r="Y118" s="90"/>
      <c r="Z118" s="90"/>
      <c r="AA118" s="92"/>
      <c r="AB118" s="92"/>
      <c r="AC118" s="92"/>
      <c r="AD118" s="92"/>
      <c r="AE118" s="92"/>
    </row>
    <row r="119" spans="3:31" s="80" customFormat="1" ht="31.5" customHeight="1">
      <c r="C119" s="70"/>
      <c r="D119" s="71"/>
      <c r="E119" s="70"/>
      <c r="F119" s="93"/>
      <c r="G119" s="82"/>
      <c r="H119" s="82"/>
      <c r="I119" s="83"/>
      <c r="J119" s="83"/>
      <c r="K119" s="86"/>
      <c r="L119" s="84"/>
      <c r="M119" s="84"/>
      <c r="N119" s="84"/>
      <c r="O119" s="85"/>
      <c r="P119" s="94"/>
      <c r="Q119" s="87"/>
      <c r="S119" s="88"/>
      <c r="T119" s="89"/>
      <c r="U119" s="89"/>
      <c r="V119" s="90"/>
      <c r="W119" s="91"/>
      <c r="X119" s="91"/>
      <c r="Y119" s="90"/>
      <c r="Z119" s="90"/>
      <c r="AA119" s="92"/>
      <c r="AB119" s="92"/>
      <c r="AC119" s="92"/>
      <c r="AD119" s="92"/>
      <c r="AE119" s="92"/>
    </row>
    <row r="120" spans="3:26" s="80" customFormat="1" ht="36.75" customHeight="1">
      <c r="C120" s="70"/>
      <c r="D120" s="70"/>
      <c r="E120" s="70"/>
      <c r="F120" s="95"/>
      <c r="G120" s="85"/>
      <c r="H120" s="85"/>
      <c r="I120" s="96"/>
      <c r="J120" s="96"/>
      <c r="K120" s="85"/>
      <c r="L120" s="85"/>
      <c r="M120" s="85"/>
      <c r="N120" s="85"/>
      <c r="O120" s="85"/>
      <c r="P120" s="85"/>
      <c r="Q120" s="87"/>
      <c r="S120" s="97"/>
      <c r="T120" s="98"/>
      <c r="U120" s="98"/>
      <c r="V120" s="99"/>
      <c r="W120" s="100"/>
      <c r="X120" s="100"/>
      <c r="Y120" s="99"/>
      <c r="Z120" s="99"/>
    </row>
    <row r="121" spans="3:26" s="80" customFormat="1" ht="18">
      <c r="C121" s="101"/>
      <c r="D121" s="70"/>
      <c r="E121" s="101"/>
      <c r="F121" s="102"/>
      <c r="G121" s="85"/>
      <c r="H121" s="85"/>
      <c r="I121" s="96"/>
      <c r="J121" s="96"/>
      <c r="K121" s="85"/>
      <c r="L121" s="85"/>
      <c r="M121" s="85"/>
      <c r="N121" s="85"/>
      <c r="O121" s="85"/>
      <c r="P121" s="85"/>
      <c r="Q121" s="87"/>
      <c r="S121" s="97"/>
      <c r="T121" s="98"/>
      <c r="U121" s="98"/>
      <c r="V121" s="99"/>
      <c r="W121" s="100"/>
      <c r="X121" s="100"/>
      <c r="Y121" s="99"/>
      <c r="Z121" s="99"/>
    </row>
    <row r="122" spans="3:6" ht="18">
      <c r="C122" s="87"/>
      <c r="D122" s="101"/>
      <c r="E122" s="87"/>
      <c r="F122" s="80"/>
    </row>
    <row r="123" spans="3:6" ht="18">
      <c r="C123" s="87"/>
      <c r="D123" s="87"/>
      <c r="E123" s="87"/>
      <c r="F123" s="80"/>
    </row>
    <row r="124" spans="3:6" ht="18">
      <c r="C124" s="87"/>
      <c r="D124" s="87"/>
      <c r="E124" s="87"/>
      <c r="F124" s="80"/>
    </row>
    <row r="125" spans="3:6" ht="18">
      <c r="C125" s="87"/>
      <c r="D125" s="87"/>
      <c r="E125" s="87"/>
      <c r="F125" s="80"/>
    </row>
    <row r="126" ht="18">
      <c r="D126" s="87"/>
    </row>
  </sheetData>
  <sheetProtection/>
  <mergeCells count="28">
    <mergeCell ref="A6:A9"/>
    <mergeCell ref="C6:C9"/>
    <mergeCell ref="D6:D9"/>
    <mergeCell ref="E6:E9"/>
    <mergeCell ref="B6:B9"/>
    <mergeCell ref="G7:G9"/>
    <mergeCell ref="G6:K6"/>
    <mergeCell ref="H7:H9"/>
    <mergeCell ref="I7:J7"/>
    <mergeCell ref="J8:J9"/>
    <mergeCell ref="I8:I9"/>
    <mergeCell ref="O8:O9"/>
    <mergeCell ref="N7:N9"/>
    <mergeCell ref="O7:P7"/>
    <mergeCell ref="P8:P9"/>
    <mergeCell ref="K7:K9"/>
    <mergeCell ref="L7:L9"/>
    <mergeCell ref="M7:M9"/>
    <mergeCell ref="C3:E3"/>
    <mergeCell ref="C4:E4"/>
    <mergeCell ref="F117:S117"/>
    <mergeCell ref="O1:S1"/>
    <mergeCell ref="C2:S2"/>
    <mergeCell ref="L6:R6"/>
    <mergeCell ref="S6:S9"/>
    <mergeCell ref="R8:R9"/>
    <mergeCell ref="F6:F9"/>
    <mergeCell ref="Q7:Q9"/>
  </mergeCells>
  <printOptions/>
  <pageMargins left="0.22" right="0.23" top="0.58" bottom="0.39" header="0.22" footer="0.25"/>
  <pageSetup fitToHeight="6"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976"/>
      <c r="D1" s="976"/>
      <c r="E1" s="976"/>
      <c r="F1" s="976"/>
      <c r="G1" s="976"/>
      <c r="H1" s="976"/>
      <c r="I1" s="976"/>
      <c r="J1" s="976"/>
      <c r="K1" s="976"/>
      <c r="L1" s="976"/>
      <c r="M1" s="976"/>
      <c r="N1" s="976"/>
      <c r="O1" s="976"/>
      <c r="P1" s="976"/>
      <c r="Q1" s="976"/>
      <c r="R1" s="976"/>
      <c r="S1" s="8"/>
      <c r="T1" s="8"/>
    </row>
    <row r="2" spans="7:18" ht="63.75" customHeight="1">
      <c r="G2" s="37"/>
      <c r="H2" s="37"/>
      <c r="I2" s="37"/>
      <c r="J2" s="37"/>
      <c r="K2" s="37"/>
      <c r="L2" s="37"/>
      <c r="M2" s="37"/>
      <c r="N2" s="944" t="s">
        <v>350</v>
      </c>
      <c r="O2" s="944"/>
      <c r="P2" s="944"/>
      <c r="Q2" s="944"/>
      <c r="R2" s="944"/>
    </row>
    <row r="3" spans="3:18" ht="42" customHeight="1">
      <c r="C3" s="945" t="s">
        <v>349</v>
      </c>
      <c r="D3" s="945"/>
      <c r="E3" s="945"/>
      <c r="F3" s="945"/>
      <c r="G3" s="945"/>
      <c r="H3" s="945"/>
      <c r="I3" s="945"/>
      <c r="J3" s="945"/>
      <c r="K3" s="945"/>
      <c r="L3" s="945"/>
      <c r="M3" s="945"/>
      <c r="N3" s="945"/>
      <c r="O3" s="945"/>
      <c r="P3" s="945"/>
      <c r="Q3" s="945"/>
      <c r="R3" s="945"/>
    </row>
    <row r="4" spans="1:18" ht="18">
      <c r="A4" s="9"/>
      <c r="B4" s="9"/>
      <c r="C4" s="9"/>
      <c r="D4" s="10"/>
      <c r="E4" s="10"/>
      <c r="F4" s="10"/>
      <c r="G4" s="10"/>
      <c r="H4" s="10"/>
      <c r="I4" s="38"/>
      <c r="J4" s="10"/>
      <c r="K4" s="10"/>
      <c r="L4" s="39"/>
      <c r="M4" s="40"/>
      <c r="N4" s="40"/>
      <c r="O4" s="40"/>
      <c r="P4" s="40"/>
      <c r="Q4" s="40"/>
      <c r="R4" s="41" t="s">
        <v>76</v>
      </c>
    </row>
    <row r="5" spans="1:18" ht="15" customHeight="1">
      <c r="A5" s="961" t="s">
        <v>77</v>
      </c>
      <c r="B5" s="980" t="s">
        <v>242</v>
      </c>
      <c r="C5" s="965" t="s">
        <v>78</v>
      </c>
      <c r="D5" s="965" t="s">
        <v>79</v>
      </c>
      <c r="E5" s="965" t="s">
        <v>80</v>
      </c>
      <c r="F5" s="954" t="s">
        <v>14</v>
      </c>
      <c r="G5" s="947" t="s">
        <v>3</v>
      </c>
      <c r="H5" s="947"/>
      <c r="I5" s="947"/>
      <c r="J5" s="947"/>
      <c r="K5" s="947"/>
      <c r="L5" s="947" t="s">
        <v>4</v>
      </c>
      <c r="M5" s="947"/>
      <c r="N5" s="947"/>
      <c r="O5" s="947"/>
      <c r="P5" s="947"/>
      <c r="Q5" s="947"/>
      <c r="R5" s="947" t="s">
        <v>81</v>
      </c>
    </row>
    <row r="6" spans="1:18" ht="16.5" customHeight="1">
      <c r="A6" s="962"/>
      <c r="B6" s="981"/>
      <c r="C6" s="965"/>
      <c r="D6" s="965"/>
      <c r="E6" s="965"/>
      <c r="F6" s="954"/>
      <c r="G6" s="954" t="s">
        <v>5</v>
      </c>
      <c r="H6" s="953" t="s">
        <v>82</v>
      </c>
      <c r="I6" s="954" t="s">
        <v>83</v>
      </c>
      <c r="J6" s="954"/>
      <c r="K6" s="953" t="s">
        <v>84</v>
      </c>
      <c r="L6" s="954" t="s">
        <v>5</v>
      </c>
      <c r="M6" s="953" t="s">
        <v>82</v>
      </c>
      <c r="N6" s="954" t="s">
        <v>83</v>
      </c>
      <c r="O6" s="954"/>
      <c r="P6" s="953" t="s">
        <v>84</v>
      </c>
      <c r="Q6" s="42" t="s">
        <v>83</v>
      </c>
      <c r="R6" s="947"/>
    </row>
    <row r="7" spans="1:18" ht="20.25" customHeight="1">
      <c r="A7" s="962"/>
      <c r="B7" s="981"/>
      <c r="C7" s="965"/>
      <c r="D7" s="965"/>
      <c r="E7" s="965"/>
      <c r="F7" s="954"/>
      <c r="G7" s="954"/>
      <c r="H7" s="953"/>
      <c r="I7" s="954" t="s">
        <v>85</v>
      </c>
      <c r="J7" s="954" t="s">
        <v>86</v>
      </c>
      <c r="K7" s="953"/>
      <c r="L7" s="954"/>
      <c r="M7" s="953"/>
      <c r="N7" s="954" t="s">
        <v>85</v>
      </c>
      <c r="O7" s="954" t="s">
        <v>86</v>
      </c>
      <c r="P7" s="953"/>
      <c r="Q7" s="954" t="s">
        <v>87</v>
      </c>
      <c r="R7" s="947"/>
    </row>
    <row r="8" spans="1:18" ht="43.5" customHeight="1">
      <c r="A8" s="963"/>
      <c r="B8" s="982"/>
      <c r="C8" s="965"/>
      <c r="D8" s="965"/>
      <c r="E8" s="965"/>
      <c r="F8" s="954"/>
      <c r="G8" s="954"/>
      <c r="H8" s="953"/>
      <c r="I8" s="954"/>
      <c r="J8" s="954"/>
      <c r="K8" s="953"/>
      <c r="L8" s="954"/>
      <c r="M8" s="953"/>
      <c r="N8" s="954"/>
      <c r="O8" s="954"/>
      <c r="P8" s="953"/>
      <c r="Q8" s="954"/>
      <c r="R8" s="947"/>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229</v>
      </c>
      <c r="C11" s="110"/>
      <c r="D11" s="110" t="s">
        <v>317</v>
      </c>
      <c r="E11" s="110"/>
      <c r="F11" s="112" t="s">
        <v>230</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281</v>
      </c>
      <c r="E12" s="21" t="s">
        <v>92</v>
      </c>
      <c r="F12" s="22" t="s">
        <v>282</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249</v>
      </c>
      <c r="C16" s="110"/>
      <c r="D16" s="110" t="s">
        <v>318</v>
      </c>
      <c r="E16" s="110"/>
      <c r="F16" s="111" t="s">
        <v>233</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211</v>
      </c>
      <c r="C17" s="21" t="s">
        <v>112</v>
      </c>
      <c r="D17" s="21" t="s">
        <v>113</v>
      </c>
      <c r="E17" s="21" t="s">
        <v>114</v>
      </c>
      <c r="F17" s="23" t="s">
        <v>251</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212</v>
      </c>
      <c r="C18" s="21" t="s">
        <v>115</v>
      </c>
      <c r="D18" s="21" t="s">
        <v>116</v>
      </c>
      <c r="E18" s="21" t="s">
        <v>117</v>
      </c>
      <c r="F18" s="23" t="s">
        <v>245</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118</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213</v>
      </c>
      <c r="C20" s="21" t="s">
        <v>119</v>
      </c>
      <c r="D20" s="21" t="s">
        <v>51</v>
      </c>
      <c r="E20" s="21" t="s">
        <v>114</v>
      </c>
      <c r="F20" s="23" t="s">
        <v>305</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118</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214</v>
      </c>
      <c r="C22" s="21" t="s">
        <v>120</v>
      </c>
      <c r="D22" s="21" t="s">
        <v>53</v>
      </c>
      <c r="E22" s="21" t="s">
        <v>121</v>
      </c>
      <c r="F22" s="23" t="s">
        <v>122</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269</v>
      </c>
      <c r="E23" s="21" t="s">
        <v>121</v>
      </c>
      <c r="F23" s="22" t="s">
        <v>270</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215</v>
      </c>
      <c r="C24" s="21" t="s">
        <v>123</v>
      </c>
      <c r="D24" s="21" t="s">
        <v>253</v>
      </c>
      <c r="E24" s="21" t="s">
        <v>124</v>
      </c>
      <c r="F24" s="23" t="s">
        <v>254</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255</v>
      </c>
      <c r="C25" s="21" t="s">
        <v>126</v>
      </c>
      <c r="D25" s="21" t="s">
        <v>306</v>
      </c>
      <c r="E25" s="21" t="s">
        <v>124</v>
      </c>
      <c r="F25" s="23" t="s">
        <v>307</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216</v>
      </c>
      <c r="C26" s="21" t="s">
        <v>127</v>
      </c>
      <c r="D26" s="21" t="s">
        <v>128</v>
      </c>
      <c r="E26" s="21" t="s">
        <v>124</v>
      </c>
      <c r="F26" s="23" t="s">
        <v>129</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291</v>
      </c>
      <c r="C27" s="21" t="s">
        <v>130</v>
      </c>
      <c r="D27" s="21" t="s">
        <v>276</v>
      </c>
      <c r="E27" s="21" t="s">
        <v>27</v>
      </c>
      <c r="F27" s="23" t="s">
        <v>305</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333</v>
      </c>
      <c r="E28" s="21" t="s">
        <v>124</v>
      </c>
      <c r="F28" s="23" t="s">
        <v>334</v>
      </c>
      <c r="G28" s="48">
        <f t="shared" si="5"/>
        <v>0</v>
      </c>
      <c r="H28" s="48"/>
      <c r="I28" s="48"/>
      <c r="J28" s="48"/>
      <c r="K28" s="45"/>
      <c r="L28" s="48"/>
      <c r="M28" s="45"/>
      <c r="N28" s="45"/>
      <c r="O28" s="45"/>
      <c r="P28" s="45"/>
      <c r="Q28" s="45"/>
      <c r="R28" s="45">
        <f t="shared" si="4"/>
        <v>0</v>
      </c>
      <c r="S28" s="46"/>
      <c r="T28" s="46"/>
    </row>
    <row r="29" spans="2:20" s="43" customFormat="1" ht="21.75" customHeight="1">
      <c r="B29" s="110" t="s">
        <v>231</v>
      </c>
      <c r="C29" s="110"/>
      <c r="D29" s="110" t="s">
        <v>319</v>
      </c>
      <c r="E29" s="110"/>
      <c r="F29" s="111" t="s">
        <v>232</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195</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 hidden="1">
      <c r="B32" s="21" t="s">
        <v>196</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197</v>
      </c>
      <c r="C34" s="21" t="s">
        <v>98</v>
      </c>
      <c r="D34" s="21" t="s">
        <v>257</v>
      </c>
      <c r="E34" s="21" t="s">
        <v>99</v>
      </c>
      <c r="F34" s="22" t="s">
        <v>258</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198</v>
      </c>
      <c r="C36" s="28" t="s">
        <v>100</v>
      </c>
      <c r="D36" s="28" t="s">
        <v>259</v>
      </c>
      <c r="E36" s="28" t="s">
        <v>101</v>
      </c>
      <c r="F36" s="22" t="s">
        <v>330</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328</v>
      </c>
      <c r="E38" s="21" t="s">
        <v>97</v>
      </c>
      <c r="F38" s="22" t="s">
        <v>329</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283</v>
      </c>
      <c r="E39" s="21" t="s">
        <v>24</v>
      </c>
      <c r="F39" s="24" t="s">
        <v>284</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331</v>
      </c>
      <c r="E40" s="21" t="s">
        <v>24</v>
      </c>
      <c r="F40" s="22" t="s">
        <v>332</v>
      </c>
      <c r="G40" s="48">
        <f t="shared" si="9"/>
        <v>798500</v>
      </c>
      <c r="H40" s="48">
        <v>798500</v>
      </c>
      <c r="I40" s="45"/>
      <c r="J40" s="45"/>
      <c r="K40" s="45"/>
      <c r="L40" s="48"/>
      <c r="M40" s="45"/>
      <c r="N40" s="45"/>
      <c r="O40" s="45"/>
      <c r="P40" s="45"/>
      <c r="Q40" s="45"/>
      <c r="R40" s="45">
        <f t="shared" si="8"/>
        <v>798500</v>
      </c>
      <c r="S40" s="46"/>
      <c r="T40" s="46"/>
    </row>
    <row r="41" spans="2:20" s="43" customFormat="1" ht="15">
      <c r="B41" s="28" t="s">
        <v>260</v>
      </c>
      <c r="C41" s="28" t="s">
        <v>102</v>
      </c>
      <c r="D41" s="28" t="s">
        <v>301</v>
      </c>
      <c r="E41" s="28" t="s">
        <v>24</v>
      </c>
      <c r="F41" s="22" t="s">
        <v>302</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199</v>
      </c>
      <c r="C42" s="21" t="s">
        <v>23</v>
      </c>
      <c r="D42" s="28" t="s">
        <v>303</v>
      </c>
      <c r="E42" s="28" t="s">
        <v>24</v>
      </c>
      <c r="F42" s="22" t="s">
        <v>304</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320</v>
      </c>
      <c r="E45" s="58"/>
      <c r="F45" s="131" t="s">
        <v>234</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133</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218</v>
      </c>
      <c r="C47" s="27" t="s">
        <v>46</v>
      </c>
      <c r="D47" s="27"/>
      <c r="E47" s="27"/>
      <c r="F47" s="132" t="s">
        <v>134</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225</v>
      </c>
      <c r="C49" s="28" t="s">
        <v>135</v>
      </c>
      <c r="D49" s="28" t="s">
        <v>136</v>
      </c>
      <c r="E49" s="28" t="s">
        <v>137</v>
      </c>
      <c r="F49" s="134" t="s">
        <v>271</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974" t="s">
        <v>226</v>
      </c>
      <c r="C50" s="28" t="s">
        <v>138</v>
      </c>
      <c r="D50" s="130" t="s">
        <v>139</v>
      </c>
      <c r="E50" s="130" t="s">
        <v>51</v>
      </c>
      <c r="F50" s="135" t="s">
        <v>0</v>
      </c>
      <c r="G50" s="970">
        <f>H50+K50</f>
        <v>128028000</v>
      </c>
      <c r="H50" s="970">
        <v>128028000</v>
      </c>
      <c r="I50" s="970"/>
      <c r="J50" s="970"/>
      <c r="K50" s="970"/>
      <c r="L50" s="970">
        <f>M50+P50</f>
        <v>0</v>
      </c>
      <c r="M50" s="970"/>
      <c r="N50" s="970"/>
      <c r="O50" s="970"/>
      <c r="P50" s="970"/>
      <c r="Q50" s="970"/>
      <c r="R50" s="972">
        <f t="shared" si="13"/>
        <v>128028000</v>
      </c>
      <c r="S50" s="52"/>
      <c r="T50" s="46"/>
    </row>
    <row r="51" spans="1:20" s="43" customFormat="1" ht="232.5" customHeight="1" hidden="1">
      <c r="A51" s="64"/>
      <c r="B51" s="975"/>
      <c r="C51" s="28"/>
      <c r="D51" s="130" t="s">
        <v>139</v>
      </c>
      <c r="E51" s="130" t="s">
        <v>51</v>
      </c>
      <c r="F51" s="135" t="s">
        <v>0</v>
      </c>
      <c r="G51" s="971"/>
      <c r="H51" s="971"/>
      <c r="I51" s="971"/>
      <c r="J51" s="971"/>
      <c r="K51" s="971"/>
      <c r="L51" s="971"/>
      <c r="M51" s="971"/>
      <c r="N51" s="971"/>
      <c r="O51" s="971"/>
      <c r="P51" s="971"/>
      <c r="Q51" s="971"/>
      <c r="R51" s="973"/>
      <c r="S51" s="52"/>
      <c r="T51" s="46"/>
    </row>
    <row r="52" spans="1:20" s="43" customFormat="1" ht="66.75" customHeight="1">
      <c r="A52" s="64"/>
      <c r="B52" s="21" t="s">
        <v>227</v>
      </c>
      <c r="C52" s="28" t="s">
        <v>140</v>
      </c>
      <c r="D52" s="130" t="s">
        <v>142</v>
      </c>
      <c r="E52" s="130" t="s">
        <v>137</v>
      </c>
      <c r="F52" s="135" t="s">
        <v>272</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143</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144</v>
      </c>
      <c r="E54" s="130" t="s">
        <v>137</v>
      </c>
      <c r="F54" s="136" t="s">
        <v>145</v>
      </c>
      <c r="G54" s="48">
        <f t="shared" si="15"/>
        <v>0</v>
      </c>
      <c r="H54" s="48"/>
      <c r="I54" s="48"/>
      <c r="J54" s="48"/>
      <c r="K54" s="48"/>
      <c r="L54" s="48">
        <f t="shared" si="16"/>
        <v>0</v>
      </c>
      <c r="M54" s="48"/>
      <c r="N54" s="48"/>
      <c r="O54" s="48"/>
      <c r="P54" s="48"/>
      <c r="Q54" s="48"/>
      <c r="R54" s="45">
        <f t="shared" si="13"/>
        <v>0</v>
      </c>
      <c r="S54" s="52"/>
      <c r="T54" s="46"/>
    </row>
    <row r="55" spans="1:20" s="43" customFormat="1" ht="18" hidden="1">
      <c r="A55" s="64"/>
      <c r="B55" s="21"/>
      <c r="C55" s="28"/>
      <c r="D55" s="130" t="s">
        <v>144</v>
      </c>
      <c r="E55" s="130" t="s">
        <v>137</v>
      </c>
      <c r="F55" s="136" t="s">
        <v>273</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146</v>
      </c>
      <c r="E56" s="130" t="s">
        <v>141</v>
      </c>
      <c r="F56" s="136" t="s">
        <v>147</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148</v>
      </c>
      <c r="E57" s="130" t="s">
        <v>141</v>
      </c>
      <c r="F57" s="136" t="s">
        <v>149</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150</v>
      </c>
      <c r="E58" s="130" t="s">
        <v>27</v>
      </c>
      <c r="F58" s="136" t="s">
        <v>151</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152</v>
      </c>
      <c r="E59" s="130" t="s">
        <v>27</v>
      </c>
      <c r="F59" s="136" t="s">
        <v>261</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152</v>
      </c>
      <c r="E60" s="130" t="s">
        <v>27</v>
      </c>
      <c r="F60" s="136" t="s">
        <v>162</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153</v>
      </c>
      <c r="E61" s="130" t="s">
        <v>27</v>
      </c>
      <c r="F61" s="136" t="s">
        <v>154</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155</v>
      </c>
      <c r="E62" s="130" t="s">
        <v>27</v>
      </c>
      <c r="F62" s="136" t="s">
        <v>156</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157</v>
      </c>
      <c r="E63" s="130" t="s">
        <v>27</v>
      </c>
      <c r="F63" s="136" t="s">
        <v>158</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159</v>
      </c>
      <c r="E64" s="130" t="s">
        <v>27</v>
      </c>
      <c r="F64" s="136" t="s">
        <v>160</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133</v>
      </c>
      <c r="B65" s="21"/>
      <c r="C65" s="28"/>
      <c r="D65" s="130" t="s">
        <v>161</v>
      </c>
      <c r="E65" s="130" t="s">
        <v>27</v>
      </c>
      <c r="F65" s="136" t="s">
        <v>163</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335</v>
      </c>
      <c r="E66" s="130" t="s">
        <v>113</v>
      </c>
      <c r="F66" s="136" t="s">
        <v>336</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337</v>
      </c>
      <c r="E67" s="130" t="s">
        <v>113</v>
      </c>
      <c r="F67" s="136" t="s">
        <v>338</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339</v>
      </c>
      <c r="E68" s="130" t="s">
        <v>113</v>
      </c>
      <c r="F68" s="136" t="s">
        <v>340</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36" hidden="1">
      <c r="A69" s="105"/>
      <c r="B69" s="21"/>
      <c r="C69" s="28"/>
      <c r="D69" s="130" t="s">
        <v>341</v>
      </c>
      <c r="E69" s="130" t="s">
        <v>27</v>
      </c>
      <c r="F69" s="136" t="s">
        <v>342</v>
      </c>
      <c r="G69" s="48">
        <f t="shared" si="15"/>
        <v>0</v>
      </c>
      <c r="H69" s="48"/>
      <c r="I69" s="48"/>
      <c r="J69" s="48"/>
      <c r="K69" s="48"/>
      <c r="L69" s="48">
        <f t="shared" si="16"/>
        <v>0</v>
      </c>
      <c r="M69" s="48"/>
      <c r="N69" s="48"/>
      <c r="O69" s="48"/>
      <c r="P69" s="48"/>
      <c r="Q69" s="48"/>
      <c r="R69" s="45">
        <f t="shared" si="13"/>
        <v>0</v>
      </c>
      <c r="S69" s="46"/>
      <c r="T69" s="46"/>
    </row>
    <row r="70" spans="1:20" s="43" customFormat="1" ht="54" hidden="1">
      <c r="A70" s="105"/>
      <c r="B70" s="21"/>
      <c r="C70" s="28"/>
      <c r="D70" s="130" t="s">
        <v>343</v>
      </c>
      <c r="E70" s="130" t="s">
        <v>113</v>
      </c>
      <c r="F70" s="136" t="s">
        <v>344</v>
      </c>
      <c r="G70" s="48">
        <f t="shared" si="15"/>
        <v>0</v>
      </c>
      <c r="H70" s="48"/>
      <c r="I70" s="48"/>
      <c r="J70" s="48"/>
      <c r="K70" s="48"/>
      <c r="L70" s="48">
        <f t="shared" si="16"/>
        <v>0</v>
      </c>
      <c r="M70" s="48"/>
      <c r="N70" s="48"/>
      <c r="O70" s="48"/>
      <c r="P70" s="48"/>
      <c r="Q70" s="48"/>
      <c r="R70" s="45">
        <f t="shared" si="13"/>
        <v>0</v>
      </c>
      <c r="S70" s="46"/>
      <c r="T70" s="46"/>
    </row>
    <row r="71" spans="1:20" s="43" customFormat="1" ht="18"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8"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8"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8"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8"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341</v>
      </c>
      <c r="E77" s="130" t="s">
        <v>27</v>
      </c>
      <c r="F77" s="136" t="s">
        <v>342</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343</v>
      </c>
      <c r="E78" s="130" t="s">
        <v>113</v>
      </c>
      <c r="F78" s="136" t="s">
        <v>344</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221</v>
      </c>
      <c r="C80" s="28" t="s">
        <v>164</v>
      </c>
      <c r="D80" s="28" t="s">
        <v>165</v>
      </c>
      <c r="E80" s="28" t="s">
        <v>116</v>
      </c>
      <c r="F80" s="23" t="s">
        <v>166</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223</v>
      </c>
      <c r="C81" s="28" t="s">
        <v>167</v>
      </c>
      <c r="D81" s="28" t="s">
        <v>168</v>
      </c>
      <c r="E81" s="28" t="s">
        <v>113</v>
      </c>
      <c r="F81" s="23" t="s">
        <v>315</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200</v>
      </c>
      <c r="C82" s="28" t="s">
        <v>104</v>
      </c>
      <c r="D82" s="28" t="s">
        <v>262</v>
      </c>
      <c r="E82" s="28" t="s">
        <v>27</v>
      </c>
      <c r="F82" s="61" t="s">
        <v>263</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201</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202</v>
      </c>
      <c r="C84" s="28" t="s">
        <v>26</v>
      </c>
      <c r="D84" s="28" t="s">
        <v>105</v>
      </c>
      <c r="E84" s="28" t="s">
        <v>27</v>
      </c>
      <c r="F84" s="61" t="s">
        <v>247</v>
      </c>
      <c r="G84" s="48">
        <f t="shared" si="15"/>
        <v>5000</v>
      </c>
      <c r="H84" s="48">
        <v>5000</v>
      </c>
      <c r="I84" s="48"/>
      <c r="J84" s="48"/>
      <c r="K84" s="45"/>
      <c r="L84" s="48">
        <f t="shared" si="16"/>
        <v>0</v>
      </c>
      <c r="M84" s="45"/>
      <c r="N84" s="45"/>
      <c r="O84" s="45"/>
      <c r="P84" s="45"/>
      <c r="Q84" s="45"/>
      <c r="R84" s="45">
        <f t="shared" si="17"/>
        <v>5000</v>
      </c>
      <c r="S84" s="46"/>
      <c r="T84" s="46"/>
    </row>
    <row r="85" spans="1:20" s="43" customFormat="1" ht="46.5" hidden="1">
      <c r="A85" s="105"/>
      <c r="B85" s="21" t="s">
        <v>220</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222</v>
      </c>
      <c r="C86" s="28" t="s">
        <v>169</v>
      </c>
      <c r="D86" s="28" t="s">
        <v>48</v>
      </c>
      <c r="E86" s="28" t="s">
        <v>113</v>
      </c>
      <c r="F86" s="23" t="s">
        <v>308</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6.5">
      <c r="A87" s="105" t="s">
        <v>170</v>
      </c>
      <c r="B87" s="21" t="s">
        <v>224</v>
      </c>
      <c r="C87" s="21" t="s">
        <v>50</v>
      </c>
      <c r="D87" s="21" t="s">
        <v>309</v>
      </c>
      <c r="E87" s="21" t="s">
        <v>51</v>
      </c>
      <c r="F87" s="23" t="s">
        <v>275</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93">
      <c r="A88" s="105"/>
      <c r="B88" s="21"/>
      <c r="C88" s="21"/>
      <c r="D88" s="21" t="s">
        <v>276</v>
      </c>
      <c r="E88" s="21" t="s">
        <v>27</v>
      </c>
      <c r="F88" s="23" t="s">
        <v>346</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219</v>
      </c>
      <c r="C89" s="28" t="s">
        <v>52</v>
      </c>
      <c r="D89" s="28" t="s">
        <v>310</v>
      </c>
      <c r="E89" s="28" t="s">
        <v>53</v>
      </c>
      <c r="F89" s="22" t="s">
        <v>311</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171</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187</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188</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189</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190</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191</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228</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193</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194</v>
      </c>
      <c r="G98" s="60"/>
      <c r="H98" s="60"/>
      <c r="I98" s="48"/>
      <c r="J98" s="48"/>
      <c r="K98" s="48"/>
      <c r="L98" s="48"/>
      <c r="M98" s="48"/>
      <c r="N98" s="48"/>
      <c r="O98" s="48"/>
      <c r="P98" s="48"/>
      <c r="Q98" s="48"/>
      <c r="R98" s="45"/>
      <c r="S98" s="46"/>
      <c r="T98" s="46"/>
    </row>
    <row r="99" spans="1:20" s="63" customFormat="1" ht="15">
      <c r="A99" s="106"/>
      <c r="B99" s="29" t="s">
        <v>109</v>
      </c>
      <c r="C99" s="29"/>
      <c r="D99" s="29" t="s">
        <v>316</v>
      </c>
      <c r="E99" s="29"/>
      <c r="F99" s="19" t="s">
        <v>348</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172</v>
      </c>
      <c r="D100" s="21" t="s">
        <v>265</v>
      </c>
      <c r="E100" s="21" t="s">
        <v>174</v>
      </c>
      <c r="F100" s="22" t="s">
        <v>266</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0.75">
      <c r="A101" s="107"/>
      <c r="B101" s="21" t="s">
        <v>210</v>
      </c>
      <c r="C101" s="21" t="s">
        <v>175</v>
      </c>
      <c r="D101" s="21" t="s">
        <v>173</v>
      </c>
      <c r="E101" s="21" t="s">
        <v>176</v>
      </c>
      <c r="F101" s="22" t="s">
        <v>268</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
      <c r="A102" s="107"/>
      <c r="B102" s="21"/>
      <c r="C102" s="21"/>
      <c r="D102" s="28" t="s">
        <v>313</v>
      </c>
      <c r="E102" s="28" t="s">
        <v>178</v>
      </c>
      <c r="F102" s="68" t="s">
        <v>314</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
      <c r="A103" s="107"/>
      <c r="B103" s="21"/>
      <c r="C103" s="28"/>
      <c r="D103" s="21" t="s">
        <v>299</v>
      </c>
      <c r="E103" s="21" t="s">
        <v>178</v>
      </c>
      <c r="F103" s="23" t="s">
        <v>300</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 hidden="1">
      <c r="A104" s="67"/>
      <c r="B104" s="21"/>
      <c r="C104" s="28"/>
      <c r="D104" s="28"/>
      <c r="E104" s="28"/>
      <c r="F104" s="22" t="s">
        <v>186</v>
      </c>
      <c r="G104" s="48">
        <f t="shared" si="19"/>
        <v>0</v>
      </c>
      <c r="H104" s="48"/>
      <c r="I104" s="48"/>
      <c r="J104" s="48"/>
      <c r="K104" s="48"/>
      <c r="L104" s="48">
        <f t="shared" si="20"/>
        <v>0</v>
      </c>
      <c r="M104" s="48"/>
      <c r="N104" s="48"/>
      <c r="O104" s="48"/>
      <c r="P104" s="45"/>
      <c r="Q104" s="45"/>
      <c r="R104" s="45">
        <f t="shared" si="21"/>
        <v>0</v>
      </c>
      <c r="S104" s="65"/>
      <c r="T104" s="65"/>
    </row>
    <row r="105" spans="2:20" s="66" customFormat="1" ht="15" hidden="1">
      <c r="B105" s="109">
        <v>110502</v>
      </c>
      <c r="C105" s="28" t="s">
        <v>177</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324</v>
      </c>
      <c r="E106" s="28"/>
      <c r="F106" s="114" t="s">
        <v>235</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205</v>
      </c>
      <c r="C107" s="21" t="s">
        <v>33</v>
      </c>
      <c r="D107" s="21" t="s">
        <v>277</v>
      </c>
      <c r="E107" s="21" t="s">
        <v>34</v>
      </c>
      <c r="F107" s="23" t="s">
        <v>278</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236</v>
      </c>
      <c r="C109" s="21"/>
      <c r="D109" s="29" t="s">
        <v>321</v>
      </c>
      <c r="E109" s="21"/>
      <c r="F109" s="114" t="s">
        <v>237</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203</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217</v>
      </c>
      <c r="C111" s="21" t="s">
        <v>131</v>
      </c>
      <c r="D111" s="21" t="s">
        <v>246</v>
      </c>
      <c r="E111" s="21" t="s">
        <v>30</v>
      </c>
      <c r="F111" s="23" t="s">
        <v>132</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204</v>
      </c>
      <c r="C112" s="21" t="s">
        <v>131</v>
      </c>
      <c r="D112" s="21" t="s">
        <v>243</v>
      </c>
      <c r="E112" s="21" t="s">
        <v>30</v>
      </c>
      <c r="F112" s="22" t="s">
        <v>244</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238</v>
      </c>
      <c r="C113" s="29"/>
      <c r="D113" s="21"/>
      <c r="E113" s="21"/>
      <c r="F113" s="111" t="s">
        <v>239</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15" hidden="1">
      <c r="A114" s="105"/>
      <c r="B114" s="21" t="s">
        <v>209</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
      <c r="A115" s="105"/>
      <c r="B115" s="21"/>
      <c r="C115" s="21"/>
      <c r="D115" s="29" t="s">
        <v>322</v>
      </c>
      <c r="E115" s="21"/>
      <c r="F115" s="44" t="s">
        <v>323</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
      <c r="A116" s="105"/>
      <c r="B116" s="21"/>
      <c r="C116" s="21"/>
      <c r="D116" s="21" t="s">
        <v>292</v>
      </c>
      <c r="E116" s="21" t="s">
        <v>297</v>
      </c>
      <c r="F116" s="23" t="s">
        <v>293</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240</v>
      </c>
      <c r="C117" s="21"/>
      <c r="D117" s="29" t="s">
        <v>327</v>
      </c>
      <c r="E117" s="21"/>
      <c r="F117" s="114" t="s">
        <v>347</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206</v>
      </c>
      <c r="C118" s="21" t="s">
        <v>38</v>
      </c>
      <c r="D118" s="21" t="s">
        <v>279</v>
      </c>
      <c r="E118" s="21" t="s">
        <v>39</v>
      </c>
      <c r="F118" s="23" t="s">
        <v>298</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324</v>
      </c>
      <c r="E119" s="28"/>
      <c r="F119" s="114" t="s">
        <v>235</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205</v>
      </c>
      <c r="C120" s="21" t="s">
        <v>33</v>
      </c>
      <c r="D120" s="21" t="s">
        <v>277</v>
      </c>
      <c r="E120" s="21" t="s">
        <v>34</v>
      </c>
      <c r="F120" s="23" t="s">
        <v>278</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241</v>
      </c>
      <c r="C121" s="21"/>
      <c r="D121" s="29" t="s">
        <v>325</v>
      </c>
      <c r="E121" s="21"/>
      <c r="F121" s="114" t="s">
        <v>326</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208</v>
      </c>
      <c r="C122" s="21" t="s">
        <v>180</v>
      </c>
      <c r="D122" s="21" t="s">
        <v>181</v>
      </c>
      <c r="E122" s="21" t="s">
        <v>42</v>
      </c>
      <c r="F122" s="23" t="s">
        <v>182</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125</v>
      </c>
      <c r="C125" s="21" t="s">
        <v>183</v>
      </c>
      <c r="D125" s="21" t="s">
        <v>288</v>
      </c>
      <c r="E125" s="21" t="s">
        <v>184</v>
      </c>
      <c r="F125" s="23" t="s">
        <v>289</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185</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977" t="s">
        <v>351</v>
      </c>
      <c r="F128" s="978"/>
      <c r="G128" s="978"/>
      <c r="H128" s="978"/>
      <c r="I128" s="978"/>
      <c r="J128" s="978"/>
      <c r="K128" s="978"/>
      <c r="L128" s="978"/>
      <c r="M128" s="978"/>
      <c r="N128" s="978"/>
      <c r="O128" s="978"/>
      <c r="P128" s="978"/>
      <c r="Q128" s="978"/>
      <c r="R128" s="978"/>
      <c r="S128" s="79"/>
      <c r="T128" s="77"/>
      <c r="U128" s="78"/>
      <c r="V128" s="78"/>
      <c r="W128" s="78"/>
    </row>
    <row r="129" spans="3:30" s="80" customFormat="1" ht="18">
      <c r="C129" s="71"/>
      <c r="D129" s="979" t="s">
        <v>352</v>
      </c>
      <c r="E129" s="978"/>
      <c r="F129" s="978"/>
      <c r="G129" s="978"/>
      <c r="H129" s="978"/>
      <c r="I129" s="978"/>
      <c r="J129" s="978"/>
      <c r="K129" s="978"/>
      <c r="L129" s="978"/>
      <c r="M129" s="978"/>
      <c r="N129" s="978"/>
      <c r="O129" s="978"/>
      <c r="P129" s="978"/>
      <c r="Q129" s="978"/>
      <c r="R129" s="978"/>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
      <c r="C133" s="87"/>
      <c r="D133" s="87"/>
      <c r="E133" s="87"/>
      <c r="F133" s="80"/>
    </row>
    <row r="134" spans="3:6" ht="18">
      <c r="C134" s="87"/>
      <c r="D134" s="87"/>
      <c r="E134" s="87"/>
      <c r="F134" s="80"/>
    </row>
    <row r="135" spans="3:6" ht="18">
      <c r="C135" s="87"/>
      <c r="D135" s="87"/>
      <c r="E135" s="87"/>
      <c r="F135" s="80"/>
    </row>
    <row r="136" spans="3:6" ht="18">
      <c r="C136" s="87"/>
      <c r="D136" s="87"/>
      <c r="E136" s="87"/>
      <c r="F136" s="80"/>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1011" t="s">
        <v>406</v>
      </c>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row>
    <row r="2" spans="1:34" ht="13.5" customHeight="1">
      <c r="A2" s="160"/>
      <c r="B2" s="160"/>
      <c r="C2" s="160"/>
      <c r="D2" s="160"/>
      <c r="E2" s="160"/>
      <c r="F2" s="160"/>
      <c r="G2" s="160"/>
      <c r="H2" s="1013"/>
      <c r="I2" s="1013"/>
      <c r="J2" s="1013"/>
      <c r="K2" s="1013"/>
      <c r="L2" s="1013"/>
      <c r="M2" s="1013"/>
      <c r="N2" s="1013"/>
      <c r="O2" s="1013"/>
      <c r="P2" s="1013"/>
      <c r="Q2" s="1013"/>
      <c r="R2" s="1013"/>
      <c r="S2" s="1013"/>
      <c r="T2" s="1013"/>
      <c r="U2" s="1013"/>
      <c r="V2" s="1013"/>
      <c r="W2" s="1013"/>
      <c r="X2" s="1013"/>
      <c r="Y2" s="1013"/>
      <c r="Z2" s="1013"/>
      <c r="AA2" s="1013"/>
      <c r="AB2" s="1013"/>
      <c r="AC2" s="1013"/>
      <c r="AD2" s="155"/>
      <c r="AE2" s="155"/>
      <c r="AF2" s="155"/>
      <c r="AG2" s="155"/>
      <c r="AH2" s="155"/>
    </row>
    <row r="3" spans="1:34" ht="45.75" customHeight="1">
      <c r="A3" s="1002" t="s">
        <v>405</v>
      </c>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203"/>
      <c r="AH3" s="203"/>
    </row>
    <row r="4" spans="1:34" ht="9" customHeight="1">
      <c r="A4" s="1020"/>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202"/>
      <c r="AH4" s="202"/>
    </row>
    <row r="5" spans="1:34" ht="18" thickBot="1">
      <c r="A5" s="159"/>
      <c r="B5" s="159"/>
      <c r="C5" s="159"/>
      <c r="D5" s="159"/>
      <c r="E5" s="159"/>
      <c r="F5" s="159"/>
      <c r="G5" s="159"/>
      <c r="H5" s="159"/>
      <c r="I5" s="159"/>
      <c r="J5" s="159"/>
      <c r="K5" s="159"/>
      <c r="L5" s="159" t="s">
        <v>6</v>
      </c>
      <c r="M5" s="159"/>
      <c r="N5" s="159"/>
      <c r="O5" s="159"/>
      <c r="P5" s="159"/>
      <c r="Q5" s="159"/>
      <c r="R5" s="159"/>
      <c r="S5" s="159"/>
      <c r="T5" s="159"/>
      <c r="U5" s="159"/>
      <c r="V5" s="159"/>
      <c r="W5" s="159"/>
      <c r="X5" s="159"/>
      <c r="Y5" s="159"/>
      <c r="Z5" s="159"/>
      <c r="AA5" s="159"/>
      <c r="AB5" s="159" t="s">
        <v>6</v>
      </c>
      <c r="AC5" s="158"/>
      <c r="AD5" s="158"/>
      <c r="AE5" s="158"/>
      <c r="AF5" s="158"/>
      <c r="AG5" s="158"/>
      <c r="AH5" s="155"/>
    </row>
    <row r="6" spans="1:34" ht="18" hidden="1" thickBot="1">
      <c r="A6" s="985" t="s">
        <v>404</v>
      </c>
      <c r="B6" s="234"/>
      <c r="C6" s="201"/>
      <c r="D6" s="201"/>
      <c r="E6" s="201"/>
      <c r="F6" s="1004"/>
      <c r="G6" s="1005"/>
      <c r="H6" s="1006"/>
      <c r="I6" s="1006"/>
      <c r="J6" s="1006"/>
      <c r="K6" s="1006"/>
      <c r="L6" s="1006"/>
      <c r="M6" s="1006"/>
      <c r="N6" s="1006"/>
      <c r="O6" s="1006"/>
      <c r="P6" s="1006"/>
      <c r="Q6" s="1006"/>
      <c r="R6" s="1006"/>
      <c r="S6" s="1006"/>
      <c r="T6" s="1006"/>
      <c r="U6" s="1006"/>
      <c r="V6" s="1006"/>
      <c r="W6" s="1006"/>
      <c r="X6" s="1006"/>
      <c r="Y6" s="1006"/>
      <c r="Z6" s="1006"/>
      <c r="AA6" s="1006"/>
      <c r="AB6" s="1007"/>
      <c r="AC6" s="196"/>
      <c r="AD6" s="196"/>
      <c r="AE6" s="196"/>
      <c r="AF6" s="196"/>
      <c r="AG6" s="158"/>
      <c r="AH6" s="155"/>
    </row>
    <row r="7" spans="1:34" ht="40.5" customHeight="1" thickBot="1">
      <c r="A7" s="986"/>
      <c r="B7" s="235"/>
      <c r="C7" s="200"/>
      <c r="D7" s="200"/>
      <c r="E7" s="200"/>
      <c r="F7" s="199"/>
      <c r="G7" s="205" t="s">
        <v>402</v>
      </c>
      <c r="H7" s="993" t="s">
        <v>408</v>
      </c>
      <c r="I7" s="922"/>
      <c r="J7" s="993" t="s">
        <v>403</v>
      </c>
      <c r="K7" s="995"/>
      <c r="L7" s="995"/>
      <c r="M7" s="995"/>
      <c r="N7" s="995"/>
      <c r="O7" s="995"/>
      <c r="P7" s="995"/>
      <c r="Q7" s="995"/>
      <c r="R7" s="995"/>
      <c r="S7" s="995"/>
      <c r="T7" s="995"/>
      <c r="U7" s="995"/>
      <c r="V7" s="995"/>
      <c r="W7" s="995"/>
      <c r="X7" s="995"/>
      <c r="Y7" s="995"/>
      <c r="Z7" s="995"/>
      <c r="AA7" s="995"/>
      <c r="AB7" s="992"/>
      <c r="AC7" s="196"/>
      <c r="AD7" s="196"/>
      <c r="AE7" s="196"/>
      <c r="AF7" s="196"/>
      <c r="AG7" s="158"/>
      <c r="AH7" s="155"/>
    </row>
    <row r="8" spans="1:34" ht="20.25" customHeight="1" thickBot="1">
      <c r="A8" s="987"/>
      <c r="B8" s="236"/>
      <c r="C8" s="164"/>
      <c r="D8" s="164"/>
      <c r="E8" s="164"/>
      <c r="F8" s="198" t="s">
        <v>3</v>
      </c>
      <c r="G8" s="197"/>
      <c r="H8" s="991" t="s">
        <v>409</v>
      </c>
      <c r="I8" s="992"/>
      <c r="J8" s="1014" t="s">
        <v>413</v>
      </c>
      <c r="K8" s="995"/>
      <c r="L8" s="995"/>
      <c r="M8" s="995"/>
      <c r="N8" s="995"/>
      <c r="O8" s="995"/>
      <c r="P8" s="995"/>
      <c r="Q8" s="995"/>
      <c r="R8" s="995"/>
      <c r="S8" s="995"/>
      <c r="T8" s="995"/>
      <c r="U8" s="995"/>
      <c r="V8" s="995"/>
      <c r="W8" s="995"/>
      <c r="X8" s="995"/>
      <c r="Y8" s="995"/>
      <c r="Z8" s="995"/>
      <c r="AA8" s="992"/>
      <c r="AB8" s="1015" t="s">
        <v>81</v>
      </c>
      <c r="AC8" s="196"/>
      <c r="AD8" s="196"/>
      <c r="AE8" s="196"/>
      <c r="AF8" s="196"/>
      <c r="AG8" s="158"/>
      <c r="AH8" s="155"/>
    </row>
    <row r="9" spans="1:34" ht="29.25" customHeight="1" thickBot="1">
      <c r="A9" s="987"/>
      <c r="B9" s="237" t="s">
        <v>401</v>
      </c>
      <c r="C9" s="195"/>
      <c r="D9" s="195"/>
      <c r="E9" s="195"/>
      <c r="F9" s="989"/>
      <c r="G9" s="1018"/>
      <c r="H9" s="998" t="s">
        <v>410</v>
      </c>
      <c r="I9" s="1000"/>
      <c r="J9" s="207" t="s">
        <v>414</v>
      </c>
      <c r="K9" s="998" t="s">
        <v>416</v>
      </c>
      <c r="L9" s="999"/>
      <c r="M9" s="999"/>
      <c r="N9" s="999"/>
      <c r="O9" s="999"/>
      <c r="P9" s="999"/>
      <c r="Q9" s="999"/>
      <c r="R9" s="999"/>
      <c r="S9" s="999"/>
      <c r="T9" s="999"/>
      <c r="U9" s="999"/>
      <c r="V9" s="999"/>
      <c r="W9" s="999"/>
      <c r="X9" s="999"/>
      <c r="Y9" s="999"/>
      <c r="Z9" s="999"/>
      <c r="AA9" s="1000"/>
      <c r="AB9" s="1016"/>
      <c r="AC9" s="194"/>
      <c r="AD9" s="194"/>
      <c r="AE9" s="194"/>
      <c r="AF9" s="994"/>
      <c r="AG9" s="158"/>
      <c r="AH9" s="155"/>
    </row>
    <row r="10" spans="1:167" ht="99.75" customHeight="1" thickBot="1">
      <c r="A10" s="987"/>
      <c r="B10" s="238"/>
      <c r="C10" s="193"/>
      <c r="D10" s="193"/>
      <c r="E10" s="193"/>
      <c r="F10" s="990"/>
      <c r="G10" s="1019"/>
      <c r="H10" s="206" t="s">
        <v>411</v>
      </c>
      <c r="I10" s="996" t="s">
        <v>81</v>
      </c>
      <c r="J10" s="204" t="s">
        <v>364</v>
      </c>
      <c r="K10" s="233" t="s">
        <v>417</v>
      </c>
      <c r="L10" s="1001" t="s">
        <v>400</v>
      </c>
      <c r="M10" s="999"/>
      <c r="N10" s="999"/>
      <c r="O10" s="999"/>
      <c r="P10" s="999"/>
      <c r="Q10" s="999"/>
      <c r="R10" s="1000"/>
      <c r="S10" s="209" t="s">
        <v>399</v>
      </c>
      <c r="T10" s="210" t="s">
        <v>382</v>
      </c>
      <c r="U10" s="1008" t="s">
        <v>289</v>
      </c>
      <c r="V10" s="1009"/>
      <c r="W10" s="1009"/>
      <c r="X10" s="1009"/>
      <c r="Y10" s="1009"/>
      <c r="Z10" s="1009"/>
      <c r="AA10" s="1010"/>
      <c r="AB10" s="1016"/>
      <c r="AC10" s="176"/>
      <c r="AD10" s="176"/>
      <c r="AE10" s="176"/>
      <c r="AF10" s="994"/>
      <c r="AG10" s="158"/>
      <c r="AH10" s="15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988"/>
      <c r="B11" s="239"/>
      <c r="C11" s="192"/>
      <c r="D11" s="192"/>
      <c r="E11" s="192"/>
      <c r="F11" s="191"/>
      <c r="G11" s="190"/>
      <c r="H11" s="208" t="s">
        <v>412</v>
      </c>
      <c r="I11" s="997"/>
      <c r="J11" s="232" t="s">
        <v>415</v>
      </c>
      <c r="K11" s="229" t="s">
        <v>418</v>
      </c>
      <c r="L11" s="230" t="s">
        <v>398</v>
      </c>
      <c r="M11" s="231" t="s">
        <v>420</v>
      </c>
      <c r="N11" s="231" t="s">
        <v>421</v>
      </c>
      <c r="O11" s="231" t="s">
        <v>422</v>
      </c>
      <c r="P11" s="231" t="s">
        <v>423</v>
      </c>
      <c r="Q11" s="231" t="s">
        <v>424</v>
      </c>
      <c r="R11" s="231" t="s">
        <v>425</v>
      </c>
      <c r="S11" s="230" t="s">
        <v>397</v>
      </c>
      <c r="T11" s="230" t="s">
        <v>396</v>
      </c>
      <c r="U11" s="230" t="s">
        <v>426</v>
      </c>
      <c r="V11" s="230" t="s">
        <v>427</v>
      </c>
      <c r="W11" s="230" t="s">
        <v>428</v>
      </c>
      <c r="X11" s="230" t="s">
        <v>429</v>
      </c>
      <c r="Y11" s="230" t="s">
        <v>430</v>
      </c>
      <c r="Z11" s="230" t="s">
        <v>431</v>
      </c>
      <c r="AA11" s="230" t="s">
        <v>432</v>
      </c>
      <c r="AB11" s="1017"/>
      <c r="AC11" s="176"/>
      <c r="AD11" s="176"/>
      <c r="AE11" s="176"/>
      <c r="AF11" s="994"/>
      <c r="AG11" s="158"/>
      <c r="AH11" s="15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89"/>
      <c r="B12" s="187"/>
      <c r="C12" s="188"/>
      <c r="D12" s="187"/>
      <c r="E12" s="187"/>
      <c r="F12" s="186" t="s">
        <v>395</v>
      </c>
      <c r="G12" s="186" t="s">
        <v>394</v>
      </c>
      <c r="H12" s="186" t="s">
        <v>394</v>
      </c>
      <c r="I12" s="186"/>
      <c r="J12" s="186" t="s">
        <v>393</v>
      </c>
      <c r="K12" s="186" t="s">
        <v>419</v>
      </c>
      <c r="L12" s="186" t="s">
        <v>392</v>
      </c>
      <c r="M12" s="186" t="s">
        <v>392</v>
      </c>
      <c r="N12" s="186" t="s">
        <v>392</v>
      </c>
      <c r="O12" s="186" t="s">
        <v>392</v>
      </c>
      <c r="P12" s="186" t="s">
        <v>392</v>
      </c>
      <c r="Q12" s="186" t="s">
        <v>392</v>
      </c>
      <c r="R12" s="186" t="s">
        <v>392</v>
      </c>
      <c r="S12" s="186" t="s">
        <v>391</v>
      </c>
      <c r="T12" s="186" t="s">
        <v>390</v>
      </c>
      <c r="U12" s="186" t="s">
        <v>394</v>
      </c>
      <c r="V12" s="186" t="s">
        <v>394</v>
      </c>
      <c r="W12" s="186" t="s">
        <v>394</v>
      </c>
      <c r="X12" s="186" t="s">
        <v>394</v>
      </c>
      <c r="Y12" s="186" t="s">
        <v>394</v>
      </c>
      <c r="Z12" s="186" t="s">
        <v>394</v>
      </c>
      <c r="AA12" s="186" t="s">
        <v>394</v>
      </c>
      <c r="AB12" s="185"/>
      <c r="AC12" s="176"/>
      <c r="AD12" s="176"/>
      <c r="AE12" s="176"/>
      <c r="AF12" s="176"/>
      <c r="AG12" s="158"/>
      <c r="AH12" s="15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4" t="s">
        <v>389</v>
      </c>
      <c r="B13" s="181"/>
      <c r="C13" s="183"/>
      <c r="D13" s="181"/>
      <c r="E13" s="181"/>
      <c r="F13" s="181"/>
      <c r="G13" s="182"/>
      <c r="H13" s="181"/>
      <c r="I13" s="181"/>
      <c r="J13" s="181"/>
      <c r="K13" s="181"/>
      <c r="L13" s="181">
        <v>200000</v>
      </c>
      <c r="M13" s="181"/>
      <c r="N13" s="181"/>
      <c r="O13" s="181"/>
      <c r="P13" s="181"/>
      <c r="Q13" s="181"/>
      <c r="R13" s="181"/>
      <c r="S13" s="181"/>
      <c r="T13" s="181"/>
      <c r="U13" s="181"/>
      <c r="V13" s="181"/>
      <c r="W13" s="181"/>
      <c r="X13" s="181"/>
      <c r="Y13" s="181"/>
      <c r="Z13" s="181"/>
      <c r="AA13" s="181"/>
      <c r="AB13" s="180">
        <f aca="true" t="shared" si="0" ref="AB13:AB30">H13+J13+K13+L13+M13+N13+O13+P13+Q13+R13+S13+T13+U13+V13+W13+X13+Y13+Z13+AA13</f>
        <v>200000</v>
      </c>
      <c r="AC13" s="176"/>
      <c r="AD13" s="176"/>
      <c r="AE13" s="176"/>
      <c r="AF13" s="176"/>
      <c r="AG13" s="158"/>
      <c r="AH13" s="155"/>
    </row>
    <row r="14" spans="1:34" ht="19.5" customHeight="1">
      <c r="A14" s="184" t="s">
        <v>433</v>
      </c>
      <c r="B14" s="181"/>
      <c r="C14" s="183"/>
      <c r="D14" s="181"/>
      <c r="E14" s="181"/>
      <c r="F14" s="181"/>
      <c r="G14" s="182"/>
      <c r="H14" s="181"/>
      <c r="I14" s="181"/>
      <c r="J14" s="181"/>
      <c r="K14" s="181"/>
      <c r="L14" s="181"/>
      <c r="M14" s="181"/>
      <c r="N14" s="181"/>
      <c r="O14" s="181"/>
      <c r="P14" s="181"/>
      <c r="Q14" s="181"/>
      <c r="R14" s="181"/>
      <c r="S14" s="181"/>
      <c r="T14" s="181"/>
      <c r="U14" s="181"/>
      <c r="V14" s="181"/>
      <c r="W14" s="181">
        <v>89000</v>
      </c>
      <c r="X14" s="181"/>
      <c r="Y14" s="181"/>
      <c r="Z14" s="181"/>
      <c r="AA14" s="181"/>
      <c r="AB14" s="180">
        <f t="shared" si="0"/>
        <v>89000</v>
      </c>
      <c r="AC14" s="176"/>
      <c r="AD14" s="176"/>
      <c r="AE14" s="176"/>
      <c r="AF14" s="176"/>
      <c r="AG14" s="158"/>
      <c r="AH14" s="155"/>
    </row>
    <row r="15" spans="1:34" ht="19.5" customHeight="1">
      <c r="A15" s="184" t="s">
        <v>434</v>
      </c>
      <c r="B15" s="181"/>
      <c r="C15" s="183"/>
      <c r="D15" s="181"/>
      <c r="E15" s="181"/>
      <c r="F15" s="181"/>
      <c r="G15" s="182"/>
      <c r="H15" s="181"/>
      <c r="I15" s="181"/>
      <c r="J15" s="181"/>
      <c r="K15" s="181"/>
      <c r="L15" s="181"/>
      <c r="M15" s="181"/>
      <c r="N15" s="181"/>
      <c r="O15" s="181"/>
      <c r="P15" s="181"/>
      <c r="Q15" s="181"/>
      <c r="R15" s="181">
        <v>150000</v>
      </c>
      <c r="S15" s="181"/>
      <c r="T15" s="181"/>
      <c r="U15" s="181"/>
      <c r="V15" s="181"/>
      <c r="W15" s="181"/>
      <c r="X15" s="181"/>
      <c r="Y15" s="181"/>
      <c r="Z15" s="181"/>
      <c r="AA15" s="181"/>
      <c r="AB15" s="180">
        <f t="shared" si="0"/>
        <v>150000</v>
      </c>
      <c r="AC15" s="176"/>
      <c r="AD15" s="176"/>
      <c r="AE15" s="176"/>
      <c r="AF15" s="176"/>
      <c r="AG15" s="158"/>
      <c r="AH15" s="155"/>
    </row>
    <row r="16" spans="1:34" ht="19.5" customHeight="1">
      <c r="A16" s="184" t="s">
        <v>435</v>
      </c>
      <c r="B16" s="181"/>
      <c r="C16" s="183"/>
      <c r="D16" s="181"/>
      <c r="E16" s="181"/>
      <c r="F16" s="181"/>
      <c r="G16" s="182"/>
      <c r="H16" s="181"/>
      <c r="I16" s="181"/>
      <c r="J16" s="181"/>
      <c r="K16" s="181"/>
      <c r="L16" s="181"/>
      <c r="M16" s="181"/>
      <c r="N16" s="181"/>
      <c r="O16" s="181"/>
      <c r="P16" s="181"/>
      <c r="Q16" s="181"/>
      <c r="R16" s="181"/>
      <c r="S16" s="181"/>
      <c r="T16" s="181"/>
      <c r="U16" s="181">
        <v>78960</v>
      </c>
      <c r="V16" s="181">
        <v>182450</v>
      </c>
      <c r="W16" s="181"/>
      <c r="X16" s="181"/>
      <c r="Y16" s="181"/>
      <c r="Z16" s="181"/>
      <c r="AA16" s="181"/>
      <c r="AB16" s="180">
        <f t="shared" si="0"/>
        <v>261410</v>
      </c>
      <c r="AC16" s="176"/>
      <c r="AD16" s="176"/>
      <c r="AE16" s="176"/>
      <c r="AF16" s="176"/>
      <c r="AG16" s="158"/>
      <c r="AH16" s="155"/>
    </row>
    <row r="17" spans="1:34" ht="19.5" customHeight="1">
      <c r="A17" s="184" t="s">
        <v>436</v>
      </c>
      <c r="B17" s="181"/>
      <c r="C17" s="183"/>
      <c r="D17" s="181"/>
      <c r="E17" s="181"/>
      <c r="F17" s="181"/>
      <c r="G17" s="182"/>
      <c r="H17" s="181"/>
      <c r="I17" s="181"/>
      <c r="J17" s="181"/>
      <c r="K17" s="181"/>
      <c r="L17" s="181"/>
      <c r="M17" s="181"/>
      <c r="N17" s="181"/>
      <c r="O17" s="181"/>
      <c r="P17" s="181"/>
      <c r="Q17" s="181"/>
      <c r="R17" s="181"/>
      <c r="S17" s="181"/>
      <c r="T17" s="181"/>
      <c r="U17" s="181"/>
      <c r="V17" s="181"/>
      <c r="W17" s="181"/>
      <c r="X17" s="181"/>
      <c r="Y17" s="181">
        <v>100000</v>
      </c>
      <c r="Z17" s="181"/>
      <c r="AA17" s="181"/>
      <c r="AB17" s="180">
        <f t="shared" si="0"/>
        <v>100000</v>
      </c>
      <c r="AC17" s="176"/>
      <c r="AD17" s="176"/>
      <c r="AE17" s="176"/>
      <c r="AF17" s="176"/>
      <c r="AG17" s="158"/>
      <c r="AH17" s="155"/>
    </row>
    <row r="18" spans="1:34" ht="19.5" customHeight="1">
      <c r="A18" s="184" t="s">
        <v>437</v>
      </c>
      <c r="B18" s="181"/>
      <c r="C18" s="183"/>
      <c r="D18" s="181"/>
      <c r="E18" s="181"/>
      <c r="F18" s="181"/>
      <c r="G18" s="182"/>
      <c r="H18" s="181"/>
      <c r="I18" s="181"/>
      <c r="J18" s="181"/>
      <c r="K18" s="181"/>
      <c r="L18" s="181"/>
      <c r="M18" s="181"/>
      <c r="N18" s="181"/>
      <c r="O18" s="181"/>
      <c r="P18" s="181"/>
      <c r="Q18" s="181">
        <v>300000</v>
      </c>
      <c r="R18" s="181"/>
      <c r="S18" s="181"/>
      <c r="T18" s="181"/>
      <c r="U18" s="181"/>
      <c r="V18" s="181"/>
      <c r="W18" s="181"/>
      <c r="X18" s="181"/>
      <c r="Y18" s="181"/>
      <c r="Z18" s="181"/>
      <c r="AA18" s="181"/>
      <c r="AB18" s="180">
        <f t="shared" si="0"/>
        <v>300000</v>
      </c>
      <c r="AC18" s="176"/>
      <c r="AD18" s="176"/>
      <c r="AE18" s="176"/>
      <c r="AF18" s="176"/>
      <c r="AG18" s="158"/>
      <c r="AH18" s="155"/>
    </row>
    <row r="19" spans="1:34" ht="19.5" customHeight="1">
      <c r="A19" s="184" t="s">
        <v>438</v>
      </c>
      <c r="B19" s="181"/>
      <c r="C19" s="183"/>
      <c r="D19" s="181"/>
      <c r="E19" s="181"/>
      <c r="F19" s="181"/>
      <c r="G19" s="182"/>
      <c r="H19" s="181"/>
      <c r="I19" s="181"/>
      <c r="J19" s="181"/>
      <c r="K19" s="181"/>
      <c r="L19" s="181"/>
      <c r="M19" s="181"/>
      <c r="N19" s="181"/>
      <c r="O19" s="181"/>
      <c r="P19" s="181"/>
      <c r="Q19" s="181"/>
      <c r="R19" s="181"/>
      <c r="S19" s="181"/>
      <c r="T19" s="181"/>
      <c r="U19" s="181"/>
      <c r="V19" s="181"/>
      <c r="W19" s="181"/>
      <c r="X19" s="181">
        <v>100000</v>
      </c>
      <c r="Y19" s="181"/>
      <c r="Z19" s="181"/>
      <c r="AA19" s="181"/>
      <c r="AB19" s="180">
        <f t="shared" si="0"/>
        <v>100000</v>
      </c>
      <c r="AC19" s="176"/>
      <c r="AD19" s="176"/>
      <c r="AE19" s="176"/>
      <c r="AF19" s="176"/>
      <c r="AG19" s="158"/>
      <c r="AH19" s="155"/>
    </row>
    <row r="20" spans="1:34" ht="19.5" customHeight="1">
      <c r="A20" s="184" t="s">
        <v>442</v>
      </c>
      <c r="B20" s="181"/>
      <c r="C20" s="183"/>
      <c r="D20" s="181"/>
      <c r="E20" s="181"/>
      <c r="F20" s="181"/>
      <c r="G20" s="182"/>
      <c r="H20" s="181"/>
      <c r="I20" s="181"/>
      <c r="J20" s="181"/>
      <c r="K20" s="181"/>
      <c r="L20" s="181"/>
      <c r="M20" s="181"/>
      <c r="N20" s="181"/>
      <c r="O20" s="181">
        <v>60000</v>
      </c>
      <c r="P20" s="181">
        <v>50000</v>
      </c>
      <c r="Q20" s="181"/>
      <c r="R20" s="181"/>
      <c r="S20" s="181"/>
      <c r="T20" s="181"/>
      <c r="U20" s="181"/>
      <c r="V20" s="181"/>
      <c r="W20" s="181"/>
      <c r="X20" s="181"/>
      <c r="Y20" s="181"/>
      <c r="Z20" s="181"/>
      <c r="AA20" s="181"/>
      <c r="AB20" s="180">
        <f t="shared" si="0"/>
        <v>110000</v>
      </c>
      <c r="AC20" s="176"/>
      <c r="AD20" s="176"/>
      <c r="AE20" s="176"/>
      <c r="AF20" s="176"/>
      <c r="AG20" s="158"/>
      <c r="AH20" s="155"/>
    </row>
    <row r="21" spans="1:34" ht="18">
      <c r="A21" s="179" t="s">
        <v>439</v>
      </c>
      <c r="B21" s="177"/>
      <c r="C21" s="170"/>
      <c r="D21" s="177"/>
      <c r="E21" s="177"/>
      <c r="F21" s="177"/>
      <c r="G21" s="178"/>
      <c r="H21" s="177"/>
      <c r="I21" s="177"/>
      <c r="J21" s="177"/>
      <c r="K21" s="177"/>
      <c r="L21" s="177"/>
      <c r="M21" s="177"/>
      <c r="N21" s="177"/>
      <c r="O21" s="177"/>
      <c r="P21" s="177"/>
      <c r="Q21" s="177"/>
      <c r="R21" s="177"/>
      <c r="S21" s="177"/>
      <c r="T21" s="177"/>
      <c r="U21" s="177"/>
      <c r="V21" s="177"/>
      <c r="W21" s="177"/>
      <c r="X21" s="177"/>
      <c r="Y21" s="177"/>
      <c r="Z21" s="177"/>
      <c r="AA21" s="177">
        <v>265000</v>
      </c>
      <c r="AB21" s="180">
        <f t="shared" si="0"/>
        <v>265000</v>
      </c>
      <c r="AC21" s="176"/>
      <c r="AD21" s="176"/>
      <c r="AE21" s="176"/>
      <c r="AF21" s="176"/>
      <c r="AG21" s="158"/>
      <c r="AH21" s="155"/>
    </row>
    <row r="22" spans="1:34" ht="18" hidden="1">
      <c r="A22" s="171"/>
      <c r="B22" s="165"/>
      <c r="C22" s="170"/>
      <c r="D22" s="164"/>
      <c r="E22" s="164"/>
      <c r="F22" s="164"/>
      <c r="G22" s="172"/>
      <c r="H22" s="169"/>
      <c r="I22" s="169"/>
      <c r="J22" s="169"/>
      <c r="K22" s="169"/>
      <c r="L22" s="169"/>
      <c r="M22" s="169"/>
      <c r="N22" s="169"/>
      <c r="O22" s="169"/>
      <c r="P22" s="169"/>
      <c r="Q22" s="169"/>
      <c r="R22" s="169"/>
      <c r="S22" s="169"/>
      <c r="T22" s="169"/>
      <c r="U22" s="169"/>
      <c r="V22" s="169"/>
      <c r="W22" s="169"/>
      <c r="X22" s="169"/>
      <c r="Y22" s="169"/>
      <c r="Z22" s="169"/>
      <c r="AA22" s="169"/>
      <c r="AB22" s="180">
        <f t="shared" si="0"/>
        <v>0</v>
      </c>
      <c r="AC22" s="158"/>
      <c r="AD22" s="158"/>
      <c r="AE22" s="158"/>
      <c r="AF22" s="158"/>
      <c r="AG22" s="158"/>
      <c r="AH22" s="155"/>
    </row>
    <row r="23" spans="1:34" ht="18" hidden="1">
      <c r="A23" s="171"/>
      <c r="B23" s="165"/>
      <c r="C23" s="170"/>
      <c r="D23" s="164"/>
      <c r="E23" s="164"/>
      <c r="F23" s="164"/>
      <c r="G23" s="172"/>
      <c r="H23" s="169"/>
      <c r="I23" s="169"/>
      <c r="J23" s="169"/>
      <c r="K23" s="169"/>
      <c r="L23" s="169"/>
      <c r="M23" s="169"/>
      <c r="N23" s="169"/>
      <c r="O23" s="169"/>
      <c r="P23" s="169"/>
      <c r="Q23" s="169"/>
      <c r="R23" s="169"/>
      <c r="S23" s="169"/>
      <c r="T23" s="169"/>
      <c r="U23" s="169"/>
      <c r="V23" s="169"/>
      <c r="W23" s="169"/>
      <c r="X23" s="169"/>
      <c r="Y23" s="169"/>
      <c r="Z23" s="169"/>
      <c r="AA23" s="169"/>
      <c r="AB23" s="180">
        <f t="shared" si="0"/>
        <v>0</v>
      </c>
      <c r="AC23" s="158"/>
      <c r="AD23" s="158"/>
      <c r="AE23" s="158"/>
      <c r="AF23" s="158"/>
      <c r="AG23" s="158"/>
      <c r="AH23" s="155"/>
    </row>
    <row r="24" spans="1:34" ht="20.25" customHeight="1" hidden="1">
      <c r="A24" s="171"/>
      <c r="B24" s="165"/>
      <c r="C24" s="170"/>
      <c r="D24" s="164"/>
      <c r="E24" s="164"/>
      <c r="F24" s="164"/>
      <c r="G24" s="172"/>
      <c r="H24" s="169"/>
      <c r="I24" s="169"/>
      <c r="J24" s="169"/>
      <c r="K24" s="169"/>
      <c r="L24" s="169"/>
      <c r="M24" s="169"/>
      <c r="N24" s="169"/>
      <c r="O24" s="169"/>
      <c r="P24" s="169"/>
      <c r="Q24" s="169"/>
      <c r="R24" s="169"/>
      <c r="S24" s="169"/>
      <c r="T24" s="169"/>
      <c r="U24" s="169"/>
      <c r="V24" s="169"/>
      <c r="W24" s="169"/>
      <c r="X24" s="169"/>
      <c r="Y24" s="169"/>
      <c r="Z24" s="169"/>
      <c r="AA24" s="169"/>
      <c r="AB24" s="180">
        <f t="shared" si="0"/>
        <v>0</v>
      </c>
      <c r="AC24" s="158"/>
      <c r="AD24" s="158"/>
      <c r="AE24" s="158"/>
      <c r="AF24" s="158"/>
      <c r="AG24" s="158"/>
      <c r="AH24" s="155"/>
    </row>
    <row r="25" spans="1:34" ht="20.25" customHeight="1" hidden="1">
      <c r="A25" s="171"/>
      <c r="B25" s="165"/>
      <c r="C25" s="170"/>
      <c r="D25" s="164"/>
      <c r="E25" s="175"/>
      <c r="F25" s="175"/>
      <c r="G25" s="172"/>
      <c r="H25" s="169"/>
      <c r="I25" s="169"/>
      <c r="J25" s="169"/>
      <c r="K25" s="169"/>
      <c r="L25" s="169"/>
      <c r="M25" s="169"/>
      <c r="N25" s="169"/>
      <c r="O25" s="169"/>
      <c r="P25" s="169"/>
      <c r="Q25" s="169"/>
      <c r="R25" s="169"/>
      <c r="S25" s="169"/>
      <c r="T25" s="169"/>
      <c r="U25" s="169"/>
      <c r="V25" s="169"/>
      <c r="W25" s="169"/>
      <c r="X25" s="169"/>
      <c r="Y25" s="169"/>
      <c r="Z25" s="169"/>
      <c r="AA25" s="169"/>
      <c r="AB25" s="180">
        <f t="shared" si="0"/>
        <v>0</v>
      </c>
      <c r="AC25" s="158"/>
      <c r="AD25" s="158"/>
      <c r="AE25" s="158"/>
      <c r="AF25" s="158"/>
      <c r="AG25" s="158"/>
      <c r="AH25" s="155"/>
    </row>
    <row r="26" spans="1:34" ht="18" hidden="1">
      <c r="A26" s="174" t="s">
        <v>387</v>
      </c>
      <c r="B26" s="165"/>
      <c r="C26" s="170"/>
      <c r="D26" s="164"/>
      <c r="E26" s="164"/>
      <c r="F26" s="164"/>
      <c r="G26" s="165"/>
      <c r="H26" s="169"/>
      <c r="I26" s="169"/>
      <c r="J26" s="169"/>
      <c r="K26" s="169"/>
      <c r="L26" s="169"/>
      <c r="M26" s="169"/>
      <c r="N26" s="169"/>
      <c r="O26" s="169"/>
      <c r="P26" s="169"/>
      <c r="Q26" s="169"/>
      <c r="R26" s="169"/>
      <c r="S26" s="169"/>
      <c r="T26" s="169"/>
      <c r="U26" s="169"/>
      <c r="V26" s="169"/>
      <c r="W26" s="169"/>
      <c r="X26" s="169"/>
      <c r="Y26" s="169"/>
      <c r="Z26" s="169"/>
      <c r="AA26" s="169"/>
      <c r="AB26" s="180">
        <f t="shared" si="0"/>
        <v>0</v>
      </c>
      <c r="AC26" s="158"/>
      <c r="AD26" s="158"/>
      <c r="AE26" s="158"/>
      <c r="AF26" s="158"/>
      <c r="AG26" s="158"/>
      <c r="AH26" s="155"/>
    </row>
    <row r="27" spans="1:34" ht="18" hidden="1">
      <c r="A27" s="174" t="s">
        <v>386</v>
      </c>
      <c r="B27" s="165"/>
      <c r="C27" s="170"/>
      <c r="D27" s="164"/>
      <c r="E27" s="164"/>
      <c r="F27" s="164"/>
      <c r="G27" s="165"/>
      <c r="H27" s="169"/>
      <c r="I27" s="169"/>
      <c r="J27" s="169"/>
      <c r="K27" s="169"/>
      <c r="L27" s="169"/>
      <c r="M27" s="169"/>
      <c r="N27" s="169"/>
      <c r="O27" s="169"/>
      <c r="P27" s="169"/>
      <c r="Q27" s="169"/>
      <c r="R27" s="169"/>
      <c r="S27" s="169"/>
      <c r="T27" s="169"/>
      <c r="U27" s="169"/>
      <c r="V27" s="169"/>
      <c r="W27" s="169"/>
      <c r="X27" s="169"/>
      <c r="Y27" s="169"/>
      <c r="Z27" s="169"/>
      <c r="AA27" s="169"/>
      <c r="AB27" s="180">
        <f t="shared" si="0"/>
        <v>0</v>
      </c>
      <c r="AC27" s="158"/>
      <c r="AD27" s="158"/>
      <c r="AE27" s="158"/>
      <c r="AF27" s="158"/>
      <c r="AG27" s="158"/>
      <c r="AH27" s="155"/>
    </row>
    <row r="28" spans="1:34" ht="18">
      <c r="A28" s="179" t="s">
        <v>388</v>
      </c>
      <c r="B28" s="163"/>
      <c r="C28" s="173"/>
      <c r="D28" s="163"/>
      <c r="E28" s="163"/>
      <c r="F28" s="163"/>
      <c r="G28" s="162">
        <f>G13+G21+G22+G23+G24+G25</f>
        <v>0</v>
      </c>
      <c r="H28" s="165"/>
      <c r="I28" s="165"/>
      <c r="J28" s="165"/>
      <c r="K28" s="165"/>
      <c r="L28" s="165"/>
      <c r="M28" s="165"/>
      <c r="N28" s="165"/>
      <c r="O28" s="165"/>
      <c r="P28" s="165"/>
      <c r="Q28" s="165"/>
      <c r="R28" s="165"/>
      <c r="S28" s="165">
        <v>140000</v>
      </c>
      <c r="T28" s="165"/>
      <c r="U28" s="165"/>
      <c r="V28" s="165"/>
      <c r="W28" s="165"/>
      <c r="X28" s="165"/>
      <c r="Y28" s="165"/>
      <c r="Z28" s="165"/>
      <c r="AA28" s="165"/>
      <c r="AB28" s="180">
        <f t="shared" si="0"/>
        <v>140000</v>
      </c>
      <c r="AC28" s="167"/>
      <c r="AD28" s="167"/>
      <c r="AE28" s="167"/>
      <c r="AF28" s="167"/>
      <c r="AG28" s="167"/>
      <c r="AH28" s="155"/>
    </row>
    <row r="29" spans="1:34" ht="20.25" customHeight="1">
      <c r="A29" s="211" t="s">
        <v>441</v>
      </c>
      <c r="B29" s="165"/>
      <c r="C29" s="170"/>
      <c r="D29" s="164"/>
      <c r="E29" s="164"/>
      <c r="F29" s="164"/>
      <c r="G29" s="172"/>
      <c r="H29" s="169"/>
      <c r="I29" s="169"/>
      <c r="J29" s="169"/>
      <c r="K29" s="169"/>
      <c r="L29" s="169"/>
      <c r="M29" s="165">
        <v>150000</v>
      </c>
      <c r="N29" s="165">
        <v>69000</v>
      </c>
      <c r="O29" s="169"/>
      <c r="P29" s="169"/>
      <c r="Q29" s="169"/>
      <c r="R29" s="169"/>
      <c r="S29" s="169"/>
      <c r="T29" s="169"/>
      <c r="U29" s="169"/>
      <c r="V29" s="169"/>
      <c r="W29" s="169"/>
      <c r="X29" s="169"/>
      <c r="Y29" s="169"/>
      <c r="Z29" s="169"/>
      <c r="AA29" s="169"/>
      <c r="AB29" s="180">
        <f t="shared" si="0"/>
        <v>219000</v>
      </c>
      <c r="AC29" s="158"/>
      <c r="AD29" s="158"/>
      <c r="AE29" s="158"/>
      <c r="AF29" s="158"/>
      <c r="AG29" s="158"/>
      <c r="AH29" s="155"/>
    </row>
    <row r="30" spans="1:34" ht="18" thickBot="1">
      <c r="A30" s="212" t="s">
        <v>385</v>
      </c>
      <c r="B30" s="213"/>
      <c r="C30" s="214"/>
      <c r="D30" s="215"/>
      <c r="E30" s="215"/>
      <c r="F30" s="215"/>
      <c r="G30" s="216"/>
      <c r="H30" s="217"/>
      <c r="I30" s="217"/>
      <c r="J30" s="217"/>
      <c r="K30" s="217"/>
      <c r="L30" s="217"/>
      <c r="M30" s="217"/>
      <c r="N30" s="217"/>
      <c r="O30" s="217"/>
      <c r="P30" s="217"/>
      <c r="Q30" s="217"/>
      <c r="R30" s="217"/>
      <c r="S30" s="217"/>
      <c r="T30" s="217"/>
      <c r="U30" s="217"/>
      <c r="V30" s="217"/>
      <c r="W30" s="217"/>
      <c r="X30" s="217"/>
      <c r="Y30" s="217"/>
      <c r="Z30" s="213">
        <v>650000</v>
      </c>
      <c r="AA30" s="217"/>
      <c r="AB30" s="218">
        <f t="shared" si="0"/>
        <v>650000</v>
      </c>
      <c r="AC30" s="158"/>
      <c r="AD30" s="158"/>
      <c r="AE30" s="158"/>
      <c r="AF30" s="158"/>
      <c r="AG30" s="158"/>
      <c r="AH30" s="155"/>
    </row>
    <row r="31" spans="1:34" ht="18" thickBot="1">
      <c r="A31" s="223" t="s">
        <v>440</v>
      </c>
      <c r="B31" s="224">
        <v>0</v>
      </c>
      <c r="C31" s="225"/>
      <c r="D31" s="224">
        <v>0</v>
      </c>
      <c r="E31" s="224">
        <v>0</v>
      </c>
      <c r="F31" s="224"/>
      <c r="G31" s="226">
        <f>G30+G29</f>
        <v>0</v>
      </c>
      <c r="H31" s="227"/>
      <c r="I31" s="227"/>
      <c r="J31" s="227">
        <f>J13+J14+J15+J16+J17+J18+J19+J20+J21+J28+J29+J30</f>
        <v>0</v>
      </c>
      <c r="K31" s="227">
        <f aca="true" t="shared" si="1" ref="K31:AA31">K13+K14+K15+K16+K17+K18+K19+K20+K21+K28+K29+K30</f>
        <v>0</v>
      </c>
      <c r="L31" s="227">
        <f t="shared" si="1"/>
        <v>200000</v>
      </c>
      <c r="M31" s="227">
        <f t="shared" si="1"/>
        <v>150000</v>
      </c>
      <c r="N31" s="227">
        <f t="shared" si="1"/>
        <v>69000</v>
      </c>
      <c r="O31" s="227">
        <f t="shared" si="1"/>
        <v>60000</v>
      </c>
      <c r="P31" s="227">
        <f t="shared" si="1"/>
        <v>50000</v>
      </c>
      <c r="Q31" s="227">
        <f t="shared" si="1"/>
        <v>300000</v>
      </c>
      <c r="R31" s="227">
        <f t="shared" si="1"/>
        <v>150000</v>
      </c>
      <c r="S31" s="227">
        <f t="shared" si="1"/>
        <v>140000</v>
      </c>
      <c r="T31" s="227">
        <f t="shared" si="1"/>
        <v>0</v>
      </c>
      <c r="U31" s="227">
        <f t="shared" si="1"/>
        <v>78960</v>
      </c>
      <c r="V31" s="227">
        <f t="shared" si="1"/>
        <v>182450</v>
      </c>
      <c r="W31" s="227">
        <f t="shared" si="1"/>
        <v>89000</v>
      </c>
      <c r="X31" s="227">
        <f t="shared" si="1"/>
        <v>100000</v>
      </c>
      <c r="Y31" s="227">
        <f t="shared" si="1"/>
        <v>100000</v>
      </c>
      <c r="Z31" s="227">
        <f t="shared" si="1"/>
        <v>650000</v>
      </c>
      <c r="AA31" s="227">
        <f t="shared" si="1"/>
        <v>265000</v>
      </c>
      <c r="AB31" s="228">
        <f>AB13+AB14+AB15+AB16+AB17+AB18+AB19+AB20+AB21+AB28+AB29+AB30</f>
        <v>2584410</v>
      </c>
      <c r="AC31" s="167"/>
      <c r="AD31" s="167"/>
      <c r="AE31" s="167"/>
      <c r="AF31" s="167"/>
      <c r="AG31" s="167"/>
      <c r="AH31" s="155"/>
    </row>
    <row r="32" spans="1:34" ht="18">
      <c r="A32" s="219" t="s">
        <v>407</v>
      </c>
      <c r="B32" s="220"/>
      <c r="C32" s="199"/>
      <c r="D32" s="220"/>
      <c r="E32" s="220"/>
      <c r="F32" s="220"/>
      <c r="G32" s="221"/>
      <c r="H32" s="222">
        <v>2010100</v>
      </c>
      <c r="I32" s="222">
        <f>H32</f>
        <v>2010100</v>
      </c>
      <c r="J32" s="222"/>
      <c r="K32" s="222"/>
      <c r="L32" s="222"/>
      <c r="M32" s="222"/>
      <c r="N32" s="222"/>
      <c r="O32" s="222"/>
      <c r="P32" s="222"/>
      <c r="Q32" s="222"/>
      <c r="R32" s="222"/>
      <c r="S32" s="222"/>
      <c r="T32" s="222"/>
      <c r="U32" s="222"/>
      <c r="V32" s="222"/>
      <c r="W32" s="222"/>
      <c r="X32" s="222"/>
      <c r="Y32" s="222"/>
      <c r="Z32" s="222"/>
      <c r="AA32" s="222"/>
      <c r="AB32" s="221">
        <f>J32+K32+L32+M32+N32+O32+P32+Q32+R32+S32+T32+U32+V32+W32+X32+Y32+Z32+AA32</f>
        <v>0</v>
      </c>
      <c r="AC32" s="167"/>
      <c r="AD32" s="167"/>
      <c r="AE32" s="167"/>
      <c r="AF32" s="167"/>
      <c r="AG32" s="167"/>
      <c r="AH32" s="155"/>
    </row>
    <row r="33" spans="1:34" ht="18">
      <c r="A33" s="166" t="s">
        <v>384</v>
      </c>
      <c r="B33" s="163"/>
      <c r="C33" s="168"/>
      <c r="D33" s="163"/>
      <c r="E33" s="163"/>
      <c r="F33" s="48"/>
      <c r="G33" s="162"/>
      <c r="H33" s="48"/>
      <c r="I33" s="48"/>
      <c r="J33" s="48"/>
      <c r="K33" s="48">
        <v>950000</v>
      </c>
      <c r="L33" s="48"/>
      <c r="M33" s="48"/>
      <c r="N33" s="48"/>
      <c r="O33" s="48"/>
      <c r="P33" s="48"/>
      <c r="Q33" s="48"/>
      <c r="R33" s="48"/>
      <c r="S33" s="48"/>
      <c r="T33" s="48">
        <v>450000</v>
      </c>
      <c r="U33" s="48"/>
      <c r="V33" s="48"/>
      <c r="W33" s="48"/>
      <c r="X33" s="48"/>
      <c r="Y33" s="48"/>
      <c r="Z33" s="48"/>
      <c r="AA33" s="48"/>
      <c r="AB33" s="162">
        <f>J33+K33+L33+M33+N33+O33+P33+Q33+R33+S33+T33+U33+V33+W33+Y33+Z33+AA33</f>
        <v>1400000</v>
      </c>
      <c r="AC33" s="167"/>
      <c r="AD33" s="167"/>
      <c r="AE33" s="167"/>
      <c r="AF33" s="167"/>
      <c r="AG33" s="167"/>
      <c r="AH33" s="155"/>
    </row>
    <row r="34" spans="1:34" ht="18" thickBot="1">
      <c r="A34" s="240" t="s">
        <v>383</v>
      </c>
      <c r="B34" s="213"/>
      <c r="C34" s="215"/>
      <c r="D34" s="213"/>
      <c r="E34" s="213"/>
      <c r="F34" s="213"/>
      <c r="G34" s="213"/>
      <c r="H34" s="241"/>
      <c r="I34" s="241"/>
      <c r="J34" s="241">
        <v>1000000</v>
      </c>
      <c r="K34" s="241"/>
      <c r="L34" s="241"/>
      <c r="M34" s="241"/>
      <c r="N34" s="241"/>
      <c r="O34" s="241"/>
      <c r="P34" s="241"/>
      <c r="Q34" s="241"/>
      <c r="R34" s="241"/>
      <c r="S34" s="241"/>
      <c r="T34" s="241"/>
      <c r="U34" s="241"/>
      <c r="V34" s="241"/>
      <c r="W34" s="241"/>
      <c r="X34" s="241"/>
      <c r="Y34" s="241"/>
      <c r="Z34" s="241"/>
      <c r="AA34" s="241"/>
      <c r="AB34" s="242">
        <f>J34+K34+L34+M34+N34+O34+P34+Q34+R34+S34+T34+U34+V34+W34+X34+Y34+Z34+AA34</f>
        <v>1000000</v>
      </c>
      <c r="AC34" s="158"/>
      <c r="AD34" s="158"/>
      <c r="AE34" s="158"/>
      <c r="AF34" s="158"/>
      <c r="AG34" s="158"/>
      <c r="AH34" s="155"/>
    </row>
    <row r="35" spans="1:34" ht="18" thickBot="1">
      <c r="A35" s="243" t="s">
        <v>5</v>
      </c>
      <c r="B35" s="224">
        <v>0</v>
      </c>
      <c r="C35" s="244"/>
      <c r="D35" s="224">
        <v>0</v>
      </c>
      <c r="E35" s="224">
        <v>0</v>
      </c>
      <c r="F35" s="226">
        <f>F28+F31+F33+F34</f>
        <v>0</v>
      </c>
      <c r="G35" s="226">
        <f>G28+G31+G33+G34</f>
        <v>0</v>
      </c>
      <c r="H35" s="226">
        <f>H32+H33+H34</f>
        <v>2010100</v>
      </c>
      <c r="I35" s="226">
        <f>I32+I33+I34</f>
        <v>2010100</v>
      </c>
      <c r="J35" s="226">
        <f>J31+J32+J33+J34</f>
        <v>1000000</v>
      </c>
      <c r="K35" s="226">
        <f aca="true" t="shared" si="2" ref="K35:AA35">K31+K32+K33+K34</f>
        <v>950000</v>
      </c>
      <c r="L35" s="226">
        <f t="shared" si="2"/>
        <v>200000</v>
      </c>
      <c r="M35" s="226">
        <f t="shared" si="2"/>
        <v>150000</v>
      </c>
      <c r="N35" s="226">
        <f t="shared" si="2"/>
        <v>69000</v>
      </c>
      <c r="O35" s="226">
        <f t="shared" si="2"/>
        <v>60000</v>
      </c>
      <c r="P35" s="226">
        <f t="shared" si="2"/>
        <v>50000</v>
      </c>
      <c r="Q35" s="226">
        <f t="shared" si="2"/>
        <v>300000</v>
      </c>
      <c r="R35" s="226">
        <f t="shared" si="2"/>
        <v>150000</v>
      </c>
      <c r="S35" s="226">
        <f t="shared" si="2"/>
        <v>140000</v>
      </c>
      <c r="T35" s="226">
        <f t="shared" si="2"/>
        <v>450000</v>
      </c>
      <c r="U35" s="226">
        <f t="shared" si="2"/>
        <v>78960</v>
      </c>
      <c r="V35" s="226">
        <f t="shared" si="2"/>
        <v>182450</v>
      </c>
      <c r="W35" s="226">
        <f t="shared" si="2"/>
        <v>89000</v>
      </c>
      <c r="X35" s="226">
        <f t="shared" si="2"/>
        <v>100000</v>
      </c>
      <c r="Y35" s="226">
        <f t="shared" si="2"/>
        <v>100000</v>
      </c>
      <c r="Z35" s="226">
        <f t="shared" si="2"/>
        <v>650000</v>
      </c>
      <c r="AA35" s="226">
        <f t="shared" si="2"/>
        <v>265000</v>
      </c>
      <c r="AB35" s="228">
        <f>AB31+AB33+AB34</f>
        <v>4984410</v>
      </c>
      <c r="AC35" s="161"/>
      <c r="AD35" s="161"/>
      <c r="AE35" s="161"/>
      <c r="AF35" s="161"/>
      <c r="AG35" s="158"/>
      <c r="AH35" s="155"/>
    </row>
    <row r="36" spans="1:34" ht="22.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59"/>
      <c r="AC36" s="158"/>
      <c r="AD36" s="158"/>
      <c r="AE36" s="158"/>
      <c r="AF36" s="158"/>
      <c r="AG36" s="158"/>
      <c r="AH36" s="155"/>
    </row>
    <row r="37" spans="1:34" ht="18">
      <c r="A37" s="983"/>
      <c r="B37" s="983"/>
      <c r="C37" s="98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158"/>
      <c r="AH37" s="155"/>
    </row>
    <row r="38" spans="1:34" ht="18">
      <c r="A38" s="983"/>
      <c r="B38" s="983"/>
      <c r="C38" s="983"/>
      <c r="D38" s="983"/>
      <c r="E38" s="983"/>
      <c r="F38" s="983"/>
      <c r="G38" s="983"/>
      <c r="H38" s="983"/>
      <c r="I38" s="157"/>
      <c r="J38" s="157"/>
      <c r="K38" s="157"/>
      <c r="L38" s="157"/>
      <c r="M38" s="157"/>
      <c r="N38" s="157"/>
      <c r="O38" s="157"/>
      <c r="P38" s="157"/>
      <c r="Q38" s="157"/>
      <c r="R38" s="157"/>
      <c r="S38" s="157"/>
      <c r="T38" s="157"/>
      <c r="U38" s="157"/>
      <c r="V38" s="157"/>
      <c r="W38" s="157"/>
      <c r="X38" s="157"/>
      <c r="Y38" s="157"/>
      <c r="Z38" s="157"/>
      <c r="AA38" s="157"/>
      <c r="AB38" s="156"/>
      <c r="AC38" s="155"/>
      <c r="AD38" s="155"/>
      <c r="AE38" s="155"/>
      <c r="AF38" s="155"/>
      <c r="AG38" s="155"/>
      <c r="AH38" s="155"/>
    </row>
    <row r="39" spans="1:34"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5"/>
      <c r="AD39" s="155"/>
      <c r="AE39" s="155"/>
      <c r="AF39" s="155"/>
      <c r="AG39" s="155"/>
      <c r="AH39" s="155"/>
    </row>
    <row r="40" spans="1:34" ht="12.75">
      <c r="A40" s="984"/>
      <c r="B40" s="984"/>
      <c r="C40" s="984"/>
      <c r="D40" s="984"/>
      <c r="E40" s="984"/>
      <c r="F40" s="984"/>
      <c r="G40" s="984"/>
      <c r="H40" s="984"/>
      <c r="I40" s="984"/>
      <c r="J40" s="984"/>
      <c r="K40" s="984"/>
      <c r="L40" s="984"/>
      <c r="M40" s="984"/>
      <c r="N40" s="984"/>
      <c r="O40" s="984"/>
      <c r="P40" s="984"/>
      <c r="Q40" s="984"/>
      <c r="R40" s="984"/>
      <c r="S40" s="984"/>
      <c r="T40" s="984"/>
      <c r="U40" s="984"/>
      <c r="V40" s="984"/>
      <c r="W40" s="984"/>
      <c r="X40" s="984"/>
      <c r="Y40" s="984"/>
      <c r="Z40" s="984"/>
      <c r="AA40" s="984"/>
      <c r="AB40" s="984"/>
      <c r="AC40" s="984"/>
      <c r="AD40" s="984"/>
      <c r="AE40" s="155"/>
      <c r="AF40" s="155"/>
      <c r="AG40" s="155"/>
      <c r="AH40" s="155"/>
    </row>
    <row r="41" spans="1:34" ht="12.75">
      <c r="A41" s="984"/>
      <c r="B41" s="984"/>
      <c r="C41" s="984"/>
      <c r="D41" s="984"/>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155"/>
      <c r="AF41" s="155"/>
      <c r="AG41" s="155"/>
      <c r="AH41" s="155"/>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51"/>
  <sheetViews>
    <sheetView view="pageBreakPreview" zoomScale="75" zoomScaleSheetLayoutView="75" zoomScalePageLayoutView="0" workbookViewId="0" topLeftCell="A1">
      <selection activeCell="B1" sqref="B1"/>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0"/>
      <c r="D1" s="1020" t="s">
        <v>1181</v>
      </c>
      <c r="E1" s="1020"/>
      <c r="F1" s="1020"/>
      <c r="G1" s="905"/>
      <c r="H1" s="906"/>
      <c r="I1" s="292"/>
      <c r="J1" s="292"/>
      <c r="K1" s="292"/>
      <c r="L1" s="292"/>
      <c r="M1" s="292"/>
      <c r="N1" s="292"/>
      <c r="O1" s="292"/>
      <c r="P1" s="292"/>
      <c r="Q1" s="292"/>
      <c r="R1" s="292"/>
      <c r="S1" s="292"/>
      <c r="T1" s="292"/>
    </row>
    <row r="2" spans="1:24" ht="18.75" customHeight="1">
      <c r="A2" s="160"/>
      <c r="B2" s="160"/>
      <c r="C2" s="127"/>
      <c r="D2" s="1020"/>
      <c r="E2" s="1020"/>
      <c r="F2" s="1020"/>
      <c r="G2" s="906"/>
      <c r="H2" s="906"/>
      <c r="I2" s="1013"/>
      <c r="J2" s="1013"/>
      <c r="K2" s="1013"/>
      <c r="L2" s="1013"/>
      <c r="M2" s="1013"/>
      <c r="N2" s="1013"/>
      <c r="O2" s="1013"/>
      <c r="P2" s="1013"/>
      <c r="Q2" s="1013"/>
      <c r="R2" s="1013"/>
      <c r="S2" s="1013"/>
      <c r="T2" s="155"/>
      <c r="U2" s="155"/>
      <c r="V2" s="155"/>
      <c r="W2" s="155"/>
      <c r="X2" s="155"/>
    </row>
    <row r="3" spans="1:24" ht="45.75" customHeight="1">
      <c r="A3" s="1032" t="s">
        <v>1006</v>
      </c>
      <c r="B3" s="1032"/>
      <c r="C3" s="934"/>
      <c r="D3" s="934"/>
      <c r="E3" s="340"/>
      <c r="F3" s="340"/>
      <c r="G3" s="340"/>
      <c r="H3" s="340"/>
      <c r="I3" s="340"/>
      <c r="J3" s="340"/>
      <c r="K3" s="340"/>
      <c r="L3" s="340"/>
      <c r="M3" s="340"/>
      <c r="N3" s="340"/>
      <c r="O3" s="340"/>
      <c r="P3" s="340"/>
      <c r="Q3" s="340"/>
      <c r="R3" s="340"/>
      <c r="S3" s="340"/>
      <c r="T3" s="340"/>
      <c r="U3" s="340"/>
      <c r="V3" s="340"/>
      <c r="W3" s="203"/>
      <c r="X3" s="203"/>
    </row>
    <row r="4" spans="1:24" ht="42.75" customHeight="1">
      <c r="A4" s="288">
        <v>13557000000</v>
      </c>
      <c r="B4" s="815"/>
      <c r="C4" s="283"/>
      <c r="D4" s="283"/>
      <c r="E4" s="283"/>
      <c r="F4" s="283"/>
      <c r="G4" s="283"/>
      <c r="H4" s="283"/>
      <c r="I4" s="283"/>
      <c r="J4" s="283"/>
      <c r="K4" s="283"/>
      <c r="L4" s="283"/>
      <c r="M4" s="283"/>
      <c r="N4" s="283"/>
      <c r="O4" s="283"/>
      <c r="P4" s="283"/>
      <c r="Q4" s="283"/>
      <c r="R4" s="283"/>
      <c r="S4" s="283"/>
      <c r="T4" s="283"/>
      <c r="U4" s="283"/>
      <c r="V4" s="283"/>
      <c r="W4" s="203"/>
      <c r="X4" s="203"/>
    </row>
    <row r="5" spans="1:24" ht="18" customHeight="1">
      <c r="A5" s="289" t="s">
        <v>496</v>
      </c>
      <c r="B5" s="289"/>
      <c r="C5" s="281"/>
      <c r="D5" s="281"/>
      <c r="E5" s="281"/>
      <c r="F5" s="281"/>
      <c r="G5" s="281"/>
      <c r="H5" s="281"/>
      <c r="I5" s="281"/>
      <c r="J5" s="281"/>
      <c r="K5" s="281"/>
      <c r="L5" s="281"/>
      <c r="M5" s="281"/>
      <c r="N5" s="281"/>
      <c r="O5" s="281"/>
      <c r="P5" s="281"/>
      <c r="Q5" s="281"/>
      <c r="R5" s="281"/>
      <c r="S5" s="281"/>
      <c r="T5" s="281"/>
      <c r="U5" s="281"/>
      <c r="V5" s="281"/>
      <c r="W5" s="202"/>
      <c r="X5" s="202"/>
    </row>
    <row r="6" spans="1:24" ht="17.25">
      <c r="A6" s="310"/>
      <c r="B6" s="310"/>
      <c r="C6" s="1036" t="s">
        <v>660</v>
      </c>
      <c r="D6" s="978"/>
      <c r="E6" s="310"/>
      <c r="F6" s="310"/>
      <c r="G6" s="310"/>
      <c r="H6" s="310"/>
      <c r="I6" s="310"/>
      <c r="J6" s="310"/>
      <c r="K6" s="310"/>
      <c r="L6" s="310"/>
      <c r="M6" s="310"/>
      <c r="N6" s="310"/>
      <c r="O6" s="310"/>
      <c r="P6" s="310"/>
      <c r="Q6" s="310"/>
      <c r="R6" s="310"/>
      <c r="S6" s="158"/>
      <c r="T6" s="158"/>
      <c r="U6" s="158"/>
      <c r="V6" s="158"/>
      <c r="W6" s="158"/>
      <c r="X6" s="155"/>
    </row>
    <row r="7" spans="1:24" ht="18">
      <c r="A7" s="311"/>
      <c r="B7" s="311"/>
      <c r="C7" s="312"/>
      <c r="D7" s="312" t="s">
        <v>661</v>
      </c>
      <c r="E7" s="312"/>
      <c r="F7" s="312"/>
      <c r="G7" s="304"/>
      <c r="H7" s="293"/>
      <c r="I7" s="293"/>
      <c r="J7" s="293"/>
      <c r="K7" s="293"/>
      <c r="L7" s="293"/>
      <c r="M7" s="293"/>
      <c r="N7" s="293"/>
      <c r="O7" s="293"/>
      <c r="P7" s="293"/>
      <c r="Q7" s="293"/>
      <c r="R7" s="293"/>
      <c r="S7" s="196"/>
      <c r="T7" s="196"/>
      <c r="U7" s="196"/>
      <c r="V7" s="196"/>
      <c r="W7" s="158"/>
      <c r="X7" s="155"/>
    </row>
    <row r="8" spans="1:24" ht="54.75" customHeight="1">
      <c r="A8" s="341" t="s">
        <v>531</v>
      </c>
      <c r="B8" s="1048" t="s">
        <v>532</v>
      </c>
      <c r="C8" s="1049"/>
      <c r="D8" s="343" t="s">
        <v>359</v>
      </c>
      <c r="E8" s="312"/>
      <c r="F8" s="312"/>
      <c r="G8" s="313"/>
      <c r="H8" s="309"/>
      <c r="I8" s="309"/>
      <c r="J8" s="309"/>
      <c r="K8" s="314"/>
      <c r="L8" s="314"/>
      <c r="M8" s="314"/>
      <c r="N8" s="314"/>
      <c r="O8" s="314"/>
      <c r="P8" s="314"/>
      <c r="Q8" s="314"/>
      <c r="R8" s="314"/>
      <c r="S8" s="196"/>
      <c r="T8" s="196"/>
      <c r="U8" s="196"/>
      <c r="V8" s="196"/>
      <c r="W8" s="158"/>
      <c r="X8" s="155"/>
    </row>
    <row r="9" spans="1:157" ht="18" customHeight="1">
      <c r="A9" s="333">
        <v>1</v>
      </c>
      <c r="B9" s="1047">
        <v>2</v>
      </c>
      <c r="C9" s="1024"/>
      <c r="D9" s="334">
        <v>3</v>
      </c>
      <c r="E9" s="315"/>
      <c r="F9" s="315"/>
      <c r="G9" s="316"/>
      <c r="H9" s="316"/>
      <c r="I9" s="317"/>
      <c r="J9" s="318"/>
      <c r="K9" s="319"/>
      <c r="L9" s="314"/>
      <c r="M9" s="320"/>
      <c r="N9" s="321"/>
      <c r="O9" s="321"/>
      <c r="P9" s="321"/>
      <c r="Q9" s="321"/>
      <c r="R9" s="309"/>
      <c r="S9" s="176"/>
      <c r="T9" s="176"/>
      <c r="U9" s="176"/>
      <c r="V9" s="994"/>
      <c r="W9" s="158"/>
      <c r="X9" s="15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1033" t="s">
        <v>659</v>
      </c>
      <c r="B10" s="1034"/>
      <c r="C10" s="1034"/>
      <c r="D10" s="1035"/>
      <c r="E10" s="315"/>
      <c r="F10" s="315"/>
      <c r="G10" s="322"/>
      <c r="H10" s="322"/>
      <c r="I10" s="323"/>
      <c r="J10" s="324"/>
      <c r="K10" s="325"/>
      <c r="L10" s="326"/>
      <c r="M10" s="327"/>
      <c r="N10" s="323"/>
      <c r="O10" s="323"/>
      <c r="P10" s="323"/>
      <c r="Q10" s="328"/>
      <c r="R10" s="309"/>
      <c r="S10" s="176"/>
      <c r="T10" s="176"/>
      <c r="U10" s="176"/>
      <c r="V10" s="994"/>
      <c r="W10" s="158"/>
      <c r="X10" s="15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hidden="1">
      <c r="A11" s="499">
        <v>41051000</v>
      </c>
      <c r="B11" s="1042" t="s">
        <v>1009</v>
      </c>
      <c r="C11" s="1028"/>
      <c r="D11" s="500">
        <v>975500</v>
      </c>
      <c r="E11" s="167"/>
      <c r="F11" s="167"/>
      <c r="G11" s="329"/>
      <c r="H11" s="329"/>
      <c r="I11" s="329"/>
      <c r="J11" s="329"/>
      <c r="K11" s="329"/>
      <c r="L11" s="329"/>
      <c r="M11" s="329"/>
      <c r="N11" s="329"/>
      <c r="O11" s="329"/>
      <c r="P11" s="329"/>
      <c r="Q11" s="329"/>
      <c r="R11" s="167"/>
      <c r="S11" s="176"/>
      <c r="T11" s="176"/>
      <c r="U11" s="176"/>
      <c r="V11" s="176"/>
      <c r="W11" s="158"/>
      <c r="X11" s="15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hidden="1">
      <c r="A12" s="338"/>
      <c r="B12" s="1023" t="s">
        <v>384</v>
      </c>
      <c r="C12" s="1024"/>
      <c r="D12" s="332"/>
      <c r="E12" s="167"/>
      <c r="F12" s="167"/>
      <c r="G12" s="167"/>
      <c r="H12" s="330"/>
      <c r="I12" s="167"/>
      <c r="J12" s="167"/>
      <c r="K12" s="167"/>
      <c r="L12" s="167"/>
      <c r="M12" s="167"/>
      <c r="N12" s="167"/>
      <c r="O12" s="167"/>
      <c r="P12" s="167"/>
      <c r="Q12" s="167"/>
      <c r="R12" s="305"/>
      <c r="S12" s="176"/>
      <c r="T12" s="176"/>
      <c r="U12" s="176"/>
      <c r="V12" s="176"/>
      <c r="W12" s="158"/>
      <c r="X12" s="155"/>
    </row>
    <row r="13" spans="1:24" ht="61.5" customHeight="1">
      <c r="A13" s="900">
        <v>41034500</v>
      </c>
      <c r="B13" s="1021" t="s">
        <v>1167</v>
      </c>
      <c r="C13" s="1022"/>
      <c r="D13" s="500">
        <v>649000</v>
      </c>
      <c r="E13" s="167"/>
      <c r="F13" s="167"/>
      <c r="G13" s="167"/>
      <c r="H13" s="330"/>
      <c r="I13" s="167"/>
      <c r="J13" s="167"/>
      <c r="K13" s="167"/>
      <c r="L13" s="167"/>
      <c r="M13" s="167"/>
      <c r="N13" s="167"/>
      <c r="O13" s="167"/>
      <c r="P13" s="167"/>
      <c r="Q13" s="167"/>
      <c r="R13" s="305"/>
      <c r="S13" s="176"/>
      <c r="T13" s="176"/>
      <c r="U13" s="176"/>
      <c r="V13" s="176"/>
      <c r="W13" s="158"/>
      <c r="X13" s="155"/>
    </row>
    <row r="14" spans="1:24" ht="24.75" customHeight="1">
      <c r="A14" s="501"/>
      <c r="B14" s="1023" t="s">
        <v>1171</v>
      </c>
      <c r="C14" s="1024"/>
      <c r="D14" s="163"/>
      <c r="E14" s="167"/>
      <c r="F14" s="167"/>
      <c r="G14" s="167"/>
      <c r="H14" s="330"/>
      <c r="I14" s="167"/>
      <c r="J14" s="167"/>
      <c r="K14" s="167"/>
      <c r="L14" s="167"/>
      <c r="M14" s="167"/>
      <c r="N14" s="167"/>
      <c r="O14" s="167"/>
      <c r="P14" s="167"/>
      <c r="Q14" s="167"/>
      <c r="R14" s="305"/>
      <c r="S14" s="176"/>
      <c r="T14" s="176"/>
      <c r="U14" s="176"/>
      <c r="V14" s="176"/>
      <c r="W14" s="158"/>
      <c r="X14" s="155"/>
    </row>
    <row r="15" spans="1:24" ht="19.5" customHeight="1">
      <c r="A15" s="501">
        <v>41053900</v>
      </c>
      <c r="B15" s="1041" t="s">
        <v>289</v>
      </c>
      <c r="C15" s="1028"/>
      <c r="D15" s="500">
        <v>50000</v>
      </c>
      <c r="E15" s="167"/>
      <c r="F15" s="167"/>
      <c r="G15" s="167"/>
      <c r="H15" s="330"/>
      <c r="I15" s="167"/>
      <c r="J15" s="167"/>
      <c r="K15" s="167"/>
      <c r="L15" s="167"/>
      <c r="M15" s="167"/>
      <c r="N15" s="167"/>
      <c r="O15" s="167"/>
      <c r="P15" s="167"/>
      <c r="Q15" s="167"/>
      <c r="R15" s="305"/>
      <c r="S15" s="176"/>
      <c r="T15" s="176"/>
      <c r="U15" s="176"/>
      <c r="V15" s="176"/>
      <c r="W15" s="158"/>
      <c r="X15" s="155"/>
    </row>
    <row r="16" spans="1:24" ht="19.5" customHeight="1">
      <c r="A16" s="501"/>
      <c r="B16" s="1023" t="s">
        <v>407</v>
      </c>
      <c r="C16" s="1024"/>
      <c r="D16" s="500"/>
      <c r="E16" s="167"/>
      <c r="F16" s="167"/>
      <c r="G16" s="167"/>
      <c r="H16" s="330"/>
      <c r="I16" s="167"/>
      <c r="J16" s="167"/>
      <c r="K16" s="167"/>
      <c r="L16" s="167"/>
      <c r="M16" s="167"/>
      <c r="N16" s="167"/>
      <c r="O16" s="167"/>
      <c r="P16" s="167"/>
      <c r="Q16" s="167"/>
      <c r="R16" s="305"/>
      <c r="S16" s="176"/>
      <c r="T16" s="176"/>
      <c r="U16" s="176"/>
      <c r="V16" s="176"/>
      <c r="W16" s="158"/>
      <c r="X16" s="155"/>
    </row>
    <row r="17" spans="1:24" ht="37.5" customHeight="1" hidden="1">
      <c r="A17" s="501">
        <v>41053900</v>
      </c>
      <c r="B17" s="1041" t="s">
        <v>289</v>
      </c>
      <c r="C17" s="1028"/>
      <c r="D17" s="500"/>
      <c r="E17" s="167"/>
      <c r="F17" s="167"/>
      <c r="G17" s="167"/>
      <c r="H17" s="330"/>
      <c r="I17" s="167"/>
      <c r="J17" s="167"/>
      <c r="K17" s="167"/>
      <c r="L17" s="167"/>
      <c r="M17" s="167"/>
      <c r="N17" s="167"/>
      <c r="O17" s="167"/>
      <c r="P17" s="167"/>
      <c r="Q17" s="167"/>
      <c r="R17" s="305"/>
      <c r="S17" s="176"/>
      <c r="T17" s="176"/>
      <c r="U17" s="176"/>
      <c r="V17" s="176"/>
      <c r="W17" s="158"/>
      <c r="X17" s="155"/>
    </row>
    <row r="18" spans="1:24" ht="20.25" customHeight="1" hidden="1">
      <c r="A18" s="501"/>
      <c r="B18" s="1043" t="s">
        <v>1159</v>
      </c>
      <c r="C18" s="1044"/>
      <c r="D18" s="500"/>
      <c r="E18" s="167"/>
      <c r="F18" s="167"/>
      <c r="G18" s="167"/>
      <c r="H18" s="330"/>
      <c r="I18" s="167"/>
      <c r="J18" s="167"/>
      <c r="K18" s="167"/>
      <c r="L18" s="167"/>
      <c r="M18" s="167"/>
      <c r="N18" s="167"/>
      <c r="O18" s="167"/>
      <c r="P18" s="167"/>
      <c r="Q18" s="167"/>
      <c r="R18" s="305"/>
      <c r="S18" s="176"/>
      <c r="T18" s="176"/>
      <c r="U18" s="176"/>
      <c r="V18" s="176"/>
      <c r="W18" s="158"/>
      <c r="X18" s="155"/>
    </row>
    <row r="19" spans="1:24" ht="19.5" customHeight="1" hidden="1">
      <c r="A19" s="339"/>
      <c r="B19" s="1023"/>
      <c r="C19" s="1024"/>
      <c r="D19" s="331"/>
      <c r="E19" s="167"/>
      <c r="F19" s="167"/>
      <c r="G19" s="167"/>
      <c r="H19" s="330"/>
      <c r="I19" s="167"/>
      <c r="J19" s="167"/>
      <c r="K19" s="167"/>
      <c r="L19" s="167"/>
      <c r="M19" s="167"/>
      <c r="N19" s="167"/>
      <c r="O19" s="167"/>
      <c r="P19" s="167"/>
      <c r="Q19" s="167"/>
      <c r="R19" s="305"/>
      <c r="S19" s="176"/>
      <c r="T19" s="176"/>
      <c r="U19" s="176"/>
      <c r="V19" s="176"/>
      <c r="W19" s="158"/>
      <c r="X19" s="155"/>
    </row>
    <row r="20" spans="1:24" ht="18.75" customHeight="1" hidden="1">
      <c r="A20" s="624"/>
      <c r="B20" s="1029"/>
      <c r="C20" s="1030"/>
      <c r="D20" s="617"/>
      <c r="E20" s="167"/>
      <c r="F20" s="167"/>
      <c r="G20" s="167"/>
      <c r="H20" s="330"/>
      <c r="I20" s="167"/>
      <c r="J20" s="167"/>
      <c r="K20" s="167"/>
      <c r="L20" s="167"/>
      <c r="M20" s="167"/>
      <c r="N20" s="167"/>
      <c r="O20" s="167"/>
      <c r="P20" s="167"/>
      <c r="Q20" s="167"/>
      <c r="R20" s="305"/>
      <c r="S20" s="176"/>
      <c r="T20" s="176"/>
      <c r="U20" s="176"/>
      <c r="V20" s="176"/>
      <c r="W20" s="158"/>
      <c r="X20" s="155"/>
    </row>
    <row r="21" spans="1:24" ht="19.5" customHeight="1">
      <c r="A21" s="336"/>
      <c r="B21" s="1031"/>
      <c r="C21" s="1024"/>
      <c r="D21" s="335"/>
      <c r="E21" s="167"/>
      <c r="F21" s="167"/>
      <c r="G21" s="167"/>
      <c r="H21" s="330"/>
      <c r="I21" s="167"/>
      <c r="J21" s="167"/>
      <c r="K21" s="167"/>
      <c r="L21" s="167"/>
      <c r="M21" s="167"/>
      <c r="N21" s="167"/>
      <c r="O21" s="167"/>
      <c r="P21" s="167"/>
      <c r="Q21" s="167"/>
      <c r="R21" s="305"/>
      <c r="S21" s="176"/>
      <c r="T21" s="176"/>
      <c r="U21" s="176"/>
      <c r="V21" s="176"/>
      <c r="W21" s="158"/>
      <c r="X21" s="155"/>
    </row>
    <row r="22" spans="1:24" ht="19.5" customHeight="1">
      <c r="A22" s="1025" t="s">
        <v>662</v>
      </c>
      <c r="B22" s="1026"/>
      <c r="C22" s="1027"/>
      <c r="D22" s="1028"/>
      <c r="E22" s="167"/>
      <c r="F22" s="167"/>
      <c r="G22" s="167"/>
      <c r="H22" s="330"/>
      <c r="I22" s="167"/>
      <c r="J22" s="167"/>
      <c r="K22" s="167"/>
      <c r="L22" s="167"/>
      <c r="M22" s="167"/>
      <c r="N22" s="167"/>
      <c r="O22" s="167"/>
      <c r="P22" s="167"/>
      <c r="Q22" s="167"/>
      <c r="R22" s="305"/>
      <c r="S22" s="176"/>
      <c r="T22" s="176"/>
      <c r="U22" s="176"/>
      <c r="V22" s="176"/>
      <c r="W22" s="158"/>
      <c r="X22" s="155"/>
    </row>
    <row r="23" spans="1:24" ht="19.5" customHeight="1">
      <c r="A23" s="337"/>
      <c r="B23" s="1050"/>
      <c r="C23" s="1024"/>
      <c r="D23" s="335"/>
      <c r="E23" s="167"/>
      <c r="F23" s="167"/>
      <c r="G23" s="167"/>
      <c r="H23" s="330"/>
      <c r="I23" s="303"/>
      <c r="J23" s="303"/>
      <c r="K23" s="167"/>
      <c r="L23" s="167"/>
      <c r="M23" s="167"/>
      <c r="N23" s="167"/>
      <c r="O23" s="167"/>
      <c r="P23" s="167"/>
      <c r="Q23" s="167"/>
      <c r="R23" s="305"/>
      <c r="S23" s="176"/>
      <c r="T23" s="176"/>
      <c r="U23" s="176"/>
      <c r="V23" s="176"/>
      <c r="W23" s="158"/>
      <c r="X23" s="155"/>
    </row>
    <row r="24" spans="1:24" ht="19.5" customHeight="1">
      <c r="A24" s="336"/>
      <c r="B24" s="1031"/>
      <c r="C24" s="1024"/>
      <c r="D24" s="335"/>
      <c r="E24" s="167"/>
      <c r="F24" s="167"/>
      <c r="G24" s="167"/>
      <c r="H24" s="330"/>
      <c r="I24" s="167"/>
      <c r="J24" s="167"/>
      <c r="K24" s="167"/>
      <c r="L24" s="167"/>
      <c r="M24" s="167"/>
      <c r="N24" s="167"/>
      <c r="O24" s="167"/>
      <c r="P24" s="167"/>
      <c r="Q24" s="167"/>
      <c r="R24" s="305"/>
      <c r="S24" s="176"/>
      <c r="T24" s="176"/>
      <c r="U24" s="176"/>
      <c r="V24" s="176"/>
      <c r="W24" s="158"/>
      <c r="X24" s="155"/>
    </row>
    <row r="25" spans="1:157" s="125" customFormat="1" ht="19.5" customHeight="1">
      <c r="A25" s="503" t="s">
        <v>663</v>
      </c>
      <c r="B25" s="1051" t="s">
        <v>664</v>
      </c>
      <c r="C25" s="1028"/>
      <c r="D25" s="500">
        <f>D26+D27</f>
        <v>699000</v>
      </c>
      <c r="E25" s="167"/>
      <c r="F25" s="167"/>
      <c r="G25" s="167"/>
      <c r="H25" s="330"/>
      <c r="I25" s="167"/>
      <c r="J25" s="167"/>
      <c r="K25" s="167"/>
      <c r="L25" s="167"/>
      <c r="M25" s="167"/>
      <c r="N25" s="167"/>
      <c r="O25" s="167"/>
      <c r="P25" s="167"/>
      <c r="Q25" s="167"/>
      <c r="R25" s="305"/>
      <c r="S25" s="176"/>
      <c r="T25" s="176"/>
      <c r="U25" s="176"/>
      <c r="V25" s="176"/>
      <c r="W25" s="158"/>
      <c r="X25" s="15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9.5" customHeight="1">
      <c r="A26" s="502" t="s">
        <v>663</v>
      </c>
      <c r="B26" s="1050" t="s">
        <v>665</v>
      </c>
      <c r="C26" s="1024"/>
      <c r="D26" s="500">
        <f>D13+D15+D17</f>
        <v>699000</v>
      </c>
      <c r="E26" s="167"/>
      <c r="F26" s="167"/>
      <c r="G26" s="167"/>
      <c r="H26" s="330"/>
      <c r="I26" s="167"/>
      <c r="J26" s="167"/>
      <c r="K26" s="167"/>
      <c r="L26" s="167"/>
      <c r="M26" s="167"/>
      <c r="N26" s="167"/>
      <c r="O26" s="167"/>
      <c r="P26" s="167"/>
      <c r="Q26" s="167"/>
      <c r="R26" s="305"/>
      <c r="S26" s="176"/>
      <c r="T26" s="176"/>
      <c r="U26" s="176"/>
      <c r="V26" s="176"/>
      <c r="W26" s="158"/>
      <c r="X26" s="155"/>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
      <c r="A27" s="502" t="s">
        <v>663</v>
      </c>
      <c r="B27" s="1050" t="s">
        <v>666</v>
      </c>
      <c r="C27" s="1024"/>
      <c r="D27" s="332"/>
      <c r="E27" s="304"/>
      <c r="F27" s="304"/>
      <c r="G27" s="304"/>
      <c r="H27" s="305"/>
      <c r="I27" s="305"/>
      <c r="J27" s="305"/>
      <c r="K27" s="305"/>
      <c r="L27" s="305"/>
      <c r="M27" s="305"/>
      <c r="N27" s="305"/>
      <c r="O27" s="305"/>
      <c r="P27" s="305"/>
      <c r="Q27" s="305"/>
      <c r="R27" s="305"/>
      <c r="S27" s="167"/>
      <c r="T27" s="167"/>
      <c r="U27" s="167"/>
      <c r="V27" s="167"/>
      <c r="W27" s="167"/>
      <c r="X27" s="155"/>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
      <c r="A28" s="338"/>
      <c r="B28" s="1037"/>
      <c r="C28" s="1024"/>
      <c r="D28" s="332"/>
      <c r="E28" s="304"/>
      <c r="F28" s="304"/>
      <c r="G28" s="304"/>
      <c r="H28" s="305"/>
      <c r="I28" s="167"/>
      <c r="J28" s="167"/>
      <c r="K28" s="167"/>
      <c r="L28" s="167"/>
      <c r="M28" s="167"/>
      <c r="N28" s="167"/>
      <c r="O28" s="167"/>
      <c r="P28" s="167"/>
      <c r="Q28" s="167"/>
      <c r="R28" s="305"/>
      <c r="S28" s="167"/>
      <c r="T28" s="167"/>
      <c r="U28" s="167"/>
      <c r="V28" s="167"/>
      <c r="W28" s="167"/>
      <c r="X28" s="1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8">
      <c r="A29" s="338"/>
      <c r="B29" s="1037"/>
      <c r="C29" s="1024"/>
      <c r="D29" s="332"/>
      <c r="E29" s="304"/>
      <c r="F29" s="304"/>
      <c r="G29" s="306"/>
      <c r="H29" s="305"/>
      <c r="I29" s="306"/>
      <c r="J29" s="306"/>
      <c r="K29" s="306"/>
      <c r="L29" s="307"/>
      <c r="M29" s="306"/>
      <c r="N29" s="306"/>
      <c r="O29" s="307"/>
      <c r="P29" s="306"/>
      <c r="Q29" s="306"/>
      <c r="R29" s="305"/>
      <c r="S29" s="167"/>
      <c r="T29" s="167"/>
      <c r="U29" s="167"/>
      <c r="V29" s="167"/>
      <c r="W29" s="167"/>
      <c r="X29" s="1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
      <c r="A30" s="498"/>
      <c r="B30" s="1045"/>
      <c r="C30" s="1028"/>
      <c r="D30" s="335"/>
      <c r="E30" s="167"/>
      <c r="F30" s="167"/>
      <c r="G30" s="167"/>
      <c r="H30" s="167"/>
      <c r="I30" s="308"/>
      <c r="J30" s="308"/>
      <c r="K30" s="308"/>
      <c r="L30" s="308"/>
      <c r="M30" s="308"/>
      <c r="N30" s="308"/>
      <c r="O30" s="308"/>
      <c r="P30" s="308"/>
      <c r="Q30" s="308"/>
      <c r="R30" s="305"/>
      <c r="S30" s="158"/>
      <c r="T30" s="158"/>
      <c r="U30" s="158"/>
      <c r="V30" s="158"/>
      <c r="W30" s="158"/>
      <c r="X30" s="1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
      <c r="A31" s="339"/>
      <c r="B31" s="1046"/>
      <c r="C31" s="1024"/>
      <c r="D31" s="331"/>
      <c r="E31" s="304"/>
      <c r="F31" s="304"/>
      <c r="G31" s="305"/>
      <c r="H31" s="305"/>
      <c r="I31" s="305"/>
      <c r="J31" s="305"/>
      <c r="K31" s="305"/>
      <c r="L31" s="305"/>
      <c r="M31" s="305"/>
      <c r="N31" s="305"/>
      <c r="O31" s="305"/>
      <c r="P31" s="305"/>
      <c r="Q31" s="305"/>
      <c r="R31" s="305"/>
      <c r="S31" s="161"/>
      <c r="T31" s="161"/>
      <c r="U31" s="161"/>
      <c r="V31" s="161"/>
      <c r="W31" s="158"/>
      <c r="X31" s="1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7.25" customHeight="1">
      <c r="A32" s="811"/>
      <c r="B32" s="811"/>
      <c r="C32" s="281"/>
      <c r="D32" s="281"/>
      <c r="E32" s="293"/>
      <c r="F32" s="618"/>
      <c r="G32" s="811"/>
      <c r="H32" s="811"/>
      <c r="I32" s="811"/>
      <c r="J32" s="811"/>
      <c r="K32" s="811"/>
      <c r="L32" s="811"/>
      <c r="M32" s="811"/>
      <c r="N32" s="811"/>
      <c r="O32" s="811"/>
      <c r="P32" s="811"/>
      <c r="Q32" s="811"/>
      <c r="R32" s="812"/>
      <c r="S32" s="310"/>
      <c r="T32" s="310"/>
      <c r="U32" s="310"/>
      <c r="V32" s="310"/>
      <c r="W32" s="158"/>
      <c r="X32" s="1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8">
      <c r="A33" s="157"/>
      <c r="B33" s="157"/>
      <c r="C33" s="1038" t="s">
        <v>1072</v>
      </c>
      <c r="D33" s="1039"/>
      <c r="E33" s="157"/>
      <c r="F33" s="157"/>
      <c r="G33" s="157"/>
      <c r="H33" s="157"/>
      <c r="I33" s="157"/>
      <c r="J33" s="157"/>
      <c r="K33" s="157"/>
      <c r="L33" s="157"/>
      <c r="M33" s="157"/>
      <c r="N33" s="157"/>
      <c r="O33" s="157"/>
      <c r="P33" s="157"/>
      <c r="Q33" s="157"/>
      <c r="R33" s="157"/>
      <c r="S33" s="157"/>
      <c r="T33" s="157"/>
      <c r="U33" s="157"/>
      <c r="V33" s="157"/>
      <c r="W33" s="158"/>
      <c r="X33" s="1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8">
      <c r="A34" s="810"/>
      <c r="B34" s="810"/>
      <c r="C34" s="810"/>
      <c r="D34" s="810" t="s">
        <v>6</v>
      </c>
      <c r="E34" s="810"/>
      <c r="F34" s="810"/>
      <c r="G34" s="810"/>
      <c r="H34" s="810"/>
      <c r="I34" s="810"/>
      <c r="J34" s="157"/>
      <c r="K34" s="157"/>
      <c r="L34" s="157"/>
      <c r="M34" s="157"/>
      <c r="N34" s="157"/>
      <c r="O34" s="157"/>
      <c r="P34" s="157"/>
      <c r="Q34" s="157"/>
      <c r="R34" s="813"/>
      <c r="S34" s="814"/>
      <c r="T34" s="814"/>
      <c r="U34" s="814"/>
      <c r="V34" s="814"/>
      <c r="W34" s="155"/>
      <c r="X34" s="1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25" customFormat="1" ht="108">
      <c r="A35" s="341" t="s">
        <v>1076</v>
      </c>
      <c r="B35" s="341" t="s">
        <v>1073</v>
      </c>
      <c r="C35" s="342" t="s">
        <v>1074</v>
      </c>
      <c r="D35" s="343" t="s">
        <v>359</v>
      </c>
      <c r="E35" s="813"/>
      <c r="F35" s="813"/>
      <c r="G35" s="813"/>
      <c r="H35" s="813"/>
      <c r="I35" s="813"/>
      <c r="J35" s="813"/>
      <c r="K35" s="813"/>
      <c r="L35" s="813"/>
      <c r="M35" s="813"/>
      <c r="N35" s="813"/>
      <c r="O35" s="813"/>
      <c r="P35" s="813"/>
      <c r="Q35" s="813"/>
      <c r="R35" s="813"/>
      <c r="S35" s="814"/>
      <c r="T35" s="814"/>
      <c r="U35" s="814"/>
      <c r="V35" s="814"/>
      <c r="W35" s="155"/>
      <c r="X35" s="1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row r="36" spans="1:157" s="125" customFormat="1" ht="12.75" customHeight="1" hidden="1">
      <c r="A36" s="805"/>
      <c r="B36" s="805"/>
      <c r="C36" s="805"/>
      <c r="D36" s="805"/>
      <c r="E36" s="805"/>
      <c r="F36" s="805"/>
      <c r="G36" s="805"/>
      <c r="H36" s="805"/>
      <c r="I36" s="805"/>
      <c r="J36" s="805"/>
      <c r="K36" s="805"/>
      <c r="L36" s="805"/>
      <c r="M36" s="805"/>
      <c r="N36" s="805"/>
      <c r="O36" s="805"/>
      <c r="P36" s="805"/>
      <c r="Q36" s="805"/>
      <c r="R36" s="805"/>
      <c r="S36" s="805"/>
      <c r="T36" s="805"/>
      <c r="U36" s="814"/>
      <c r="V36" s="814"/>
      <c r="W36" s="155"/>
      <c r="X36" s="155"/>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row>
    <row r="37" spans="1:157" s="125" customFormat="1" ht="12.75" customHeight="1" hidden="1">
      <c r="A37" s="805"/>
      <c r="B37" s="805"/>
      <c r="C37" s="805"/>
      <c r="D37" s="805"/>
      <c r="E37" s="805"/>
      <c r="F37" s="805"/>
      <c r="G37" s="805"/>
      <c r="H37" s="805"/>
      <c r="I37" s="805"/>
      <c r="J37" s="805"/>
      <c r="K37" s="805"/>
      <c r="L37" s="805"/>
      <c r="M37" s="805"/>
      <c r="N37" s="805"/>
      <c r="O37" s="805"/>
      <c r="P37" s="805"/>
      <c r="Q37" s="805"/>
      <c r="R37" s="805"/>
      <c r="S37" s="805"/>
      <c r="T37" s="805"/>
      <c r="U37" s="814"/>
      <c r="V37" s="814"/>
      <c r="W37" s="155"/>
      <c r="X37" s="155"/>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row>
    <row r="38" spans="1:22" ht="12.75">
      <c r="A38" s="526">
        <v>1</v>
      </c>
      <c r="B38" s="526">
        <v>2</v>
      </c>
      <c r="C38" s="526">
        <v>3</v>
      </c>
      <c r="D38" s="526">
        <v>4</v>
      </c>
      <c r="E38" s="618"/>
      <c r="F38" s="618"/>
      <c r="G38" s="618"/>
      <c r="H38" s="618"/>
      <c r="I38" s="618"/>
      <c r="J38" s="618"/>
      <c r="K38" s="618"/>
      <c r="L38" s="618"/>
      <c r="M38" s="618"/>
      <c r="N38" s="618"/>
      <c r="O38" s="618"/>
      <c r="P38" s="618"/>
      <c r="Q38" s="618"/>
      <c r="R38" s="618"/>
      <c r="S38" s="293"/>
      <c r="T38" s="293"/>
      <c r="U38" s="293"/>
      <c r="V38" s="293"/>
    </row>
    <row r="39" spans="1:4" ht="18">
      <c r="A39" s="1040" t="s">
        <v>1075</v>
      </c>
      <c r="B39" s="1040"/>
      <c r="C39" s="1040"/>
      <c r="D39" s="1040"/>
    </row>
    <row r="40" spans="1:4" ht="57" customHeight="1">
      <c r="A40" s="503"/>
      <c r="B40" s="502"/>
      <c r="C40" s="816"/>
      <c r="D40" s="817"/>
    </row>
    <row r="41" spans="1:4" ht="18">
      <c r="A41" s="140"/>
      <c r="B41" s="140"/>
      <c r="C41" s="502"/>
      <c r="D41" s="140"/>
    </row>
    <row r="42" spans="1:4" ht="12.75">
      <c r="A42" s="140"/>
      <c r="B42" s="140"/>
      <c r="C42" s="140"/>
      <c r="D42" s="140"/>
    </row>
    <row r="43" spans="1:4" ht="18">
      <c r="A43" s="1025" t="s">
        <v>1077</v>
      </c>
      <c r="B43" s="1026"/>
      <c r="C43" s="1027"/>
      <c r="D43" s="1028"/>
    </row>
    <row r="44" spans="1:4" ht="38.25" customHeight="1">
      <c r="A44" s="503">
        <v>3719770</v>
      </c>
      <c r="B44" s="502">
        <v>9770</v>
      </c>
      <c r="C44" s="816" t="s">
        <v>289</v>
      </c>
      <c r="D44" s="817"/>
    </row>
    <row r="45" spans="1:4" ht="18">
      <c r="A45" s="140"/>
      <c r="B45" s="140"/>
      <c r="C45" s="502" t="s">
        <v>384</v>
      </c>
      <c r="D45" s="140"/>
    </row>
    <row r="46" spans="1:4" ht="17.25">
      <c r="A46" s="503" t="s">
        <v>663</v>
      </c>
      <c r="B46" s="503"/>
      <c r="C46" s="163" t="s">
        <v>664</v>
      </c>
      <c r="D46" s="817">
        <f>D40+D44</f>
        <v>0</v>
      </c>
    </row>
    <row r="47" spans="1:9" ht="18">
      <c r="A47" s="502" t="s">
        <v>663</v>
      </c>
      <c r="B47" s="502"/>
      <c r="C47" s="337" t="s">
        <v>665</v>
      </c>
      <c r="D47" s="817">
        <f>D40</f>
        <v>0</v>
      </c>
      <c r="I47" s="292"/>
    </row>
    <row r="48" spans="1:4" ht="18">
      <c r="A48" s="502" t="s">
        <v>663</v>
      </c>
      <c r="B48" s="502"/>
      <c r="C48" s="337" t="s">
        <v>666</v>
      </c>
      <c r="D48" s="817">
        <f>D44</f>
        <v>0</v>
      </c>
    </row>
    <row r="49" spans="1:4" ht="12.75">
      <c r="A49" s="140"/>
      <c r="B49" s="140"/>
      <c r="C49" s="140"/>
      <c r="D49" s="140"/>
    </row>
    <row r="51" spans="2:4" ht="18">
      <c r="B51" s="211"/>
      <c r="C51" s="211"/>
      <c r="D51" s="211"/>
    </row>
  </sheetData>
  <sheetProtection/>
  <mergeCells count="33">
    <mergeCell ref="B29:C29"/>
    <mergeCell ref="B30:C30"/>
    <mergeCell ref="B31:C31"/>
    <mergeCell ref="B9:C9"/>
    <mergeCell ref="B8:C8"/>
    <mergeCell ref="B23:C23"/>
    <mergeCell ref="B24:C24"/>
    <mergeCell ref="B25:C25"/>
    <mergeCell ref="B26:C26"/>
    <mergeCell ref="B27:C27"/>
    <mergeCell ref="B28:C28"/>
    <mergeCell ref="G1:H2"/>
    <mergeCell ref="C33:D33"/>
    <mergeCell ref="A39:D39"/>
    <mergeCell ref="A43:D43"/>
    <mergeCell ref="B12:C12"/>
    <mergeCell ref="B15:C15"/>
    <mergeCell ref="B17:C17"/>
    <mergeCell ref="B11:C11"/>
    <mergeCell ref="B18:C18"/>
    <mergeCell ref="D1:F2"/>
    <mergeCell ref="V9:V10"/>
    <mergeCell ref="I2:S2"/>
    <mergeCell ref="A3:D3"/>
    <mergeCell ref="A10:D10"/>
    <mergeCell ref="C6:D6"/>
    <mergeCell ref="B13:C13"/>
    <mergeCell ref="B16:C16"/>
    <mergeCell ref="B14:C14"/>
    <mergeCell ref="A22:D22"/>
    <mergeCell ref="B20:C20"/>
    <mergeCell ref="B21:C21"/>
    <mergeCell ref="B19:C19"/>
  </mergeCells>
  <printOptions/>
  <pageMargins left="0.7480314960629921" right="0.7480314960629921" top="0.984251968503937" bottom="0.984251968503937" header="0.5118110236220472" footer="0.5118110236220472"/>
  <pageSetup horizontalDpi="600" verticalDpi="600" orientation="portrait" paperSize="9" scale="56" r:id="rId1"/>
  <rowBreaks count="1" manualBreakCount="1">
    <brk id="54" max="4" man="1"/>
  </rowBreaks>
</worksheet>
</file>

<file path=xl/worksheets/sheet7.xml><?xml version="1.0" encoding="utf-8"?>
<worksheet xmlns="http://schemas.openxmlformats.org/spreadsheetml/2006/main" xmlns:r="http://schemas.openxmlformats.org/officeDocument/2006/relationships">
  <dimension ref="A1:N70"/>
  <sheetViews>
    <sheetView view="pageBreakPreview" zoomScale="69" zoomScaleSheetLayoutView="69" zoomScalePageLayoutView="0" workbookViewId="0" topLeftCell="C1">
      <selection activeCell="J3" sqref="J3"/>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1020" t="s">
        <v>1172</v>
      </c>
      <c r="K1" s="1020"/>
      <c r="L1" s="1020"/>
    </row>
    <row r="2" spans="10:12" ht="21" customHeight="1">
      <c r="J2" s="1020"/>
      <c r="K2" s="1020"/>
      <c r="L2" s="1020"/>
    </row>
    <row r="3" spans="3:12" ht="48" customHeight="1">
      <c r="C3" s="282" t="s">
        <v>72</v>
      </c>
      <c r="D3" s="284"/>
      <c r="E3" s="284"/>
      <c r="F3" s="284"/>
      <c r="G3" s="284"/>
      <c r="H3" s="284"/>
      <c r="I3" s="284"/>
      <c r="J3" s="284"/>
      <c r="K3" s="284"/>
      <c r="L3" s="284"/>
    </row>
    <row r="4" spans="3:12" ht="62.25" customHeight="1">
      <c r="C4" s="1062">
        <v>13557000000</v>
      </c>
      <c r="D4" s="1063"/>
      <c r="E4" s="284"/>
      <c r="F4" s="1064" t="s">
        <v>1081</v>
      </c>
      <c r="G4" s="1065"/>
      <c r="H4" s="1065"/>
      <c r="I4" s="1065"/>
      <c r="J4" s="1065"/>
      <c r="K4" s="284"/>
      <c r="L4" s="284"/>
    </row>
    <row r="5" spans="3:12" ht="17.25" customHeight="1">
      <c r="C5" s="1060" t="s">
        <v>496</v>
      </c>
      <c r="D5" s="1061"/>
      <c r="E5" s="284"/>
      <c r="F5" s="284"/>
      <c r="G5" s="284"/>
      <c r="H5" s="284"/>
      <c r="I5" s="284"/>
      <c r="J5" s="284"/>
      <c r="K5" s="284"/>
      <c r="L5" s="284"/>
    </row>
    <row r="6" spans="3:14" ht="17.25">
      <c r="C6" s="9"/>
      <c r="D6" s="461"/>
      <c r="E6" s="461"/>
      <c r="F6" s="461"/>
      <c r="G6" s="462"/>
      <c r="H6" s="462"/>
      <c r="I6" s="462"/>
      <c r="J6" s="11"/>
      <c r="K6" s="12"/>
      <c r="L6" s="13" t="s">
        <v>76</v>
      </c>
      <c r="M6" s="463"/>
      <c r="N6" s="463"/>
    </row>
    <row r="7" spans="1:14" s="5" customFormat="1" ht="56.25" customHeight="1">
      <c r="A7" s="14"/>
      <c r="B7" s="115"/>
      <c r="C7" s="1058" t="s">
        <v>13</v>
      </c>
      <c r="D7" s="1058" t="s">
        <v>353</v>
      </c>
      <c r="E7" s="1058" t="s">
        <v>355</v>
      </c>
      <c r="F7" s="1059" t="s">
        <v>356</v>
      </c>
      <c r="G7" s="1054" t="s">
        <v>357</v>
      </c>
      <c r="H7" s="1054" t="s">
        <v>358</v>
      </c>
      <c r="I7" s="1054" t="s">
        <v>359</v>
      </c>
      <c r="J7" s="1054" t="s">
        <v>3</v>
      </c>
      <c r="K7" s="1056" t="s">
        <v>4</v>
      </c>
      <c r="L7" s="1057"/>
      <c r="M7" s="137"/>
      <c r="N7" s="138"/>
    </row>
    <row r="8" spans="1:14" s="5" customFormat="1" ht="51" customHeight="1">
      <c r="A8" s="14"/>
      <c r="B8" s="14"/>
      <c r="C8" s="1055"/>
      <c r="D8" s="1055"/>
      <c r="E8" s="1055"/>
      <c r="F8" s="1055"/>
      <c r="G8" s="1055"/>
      <c r="H8" s="1055"/>
      <c r="I8" s="1055"/>
      <c r="J8" s="1055"/>
      <c r="K8" s="139" t="s">
        <v>360</v>
      </c>
      <c r="L8" s="247" t="s">
        <v>361</v>
      </c>
      <c r="M8" s="137"/>
      <c r="N8" s="138"/>
    </row>
    <row r="9" spans="1:14" s="17" customFormat="1" ht="14.25" customHeight="1" thickBot="1">
      <c r="A9" s="15"/>
      <c r="B9" s="15"/>
      <c r="C9" s="152">
        <v>1</v>
      </c>
      <c r="D9" s="152">
        <v>2</v>
      </c>
      <c r="E9" s="152">
        <v>3</v>
      </c>
      <c r="F9" s="152">
        <v>4</v>
      </c>
      <c r="G9" s="246">
        <v>5</v>
      </c>
      <c r="H9" s="246">
        <v>6</v>
      </c>
      <c r="I9" s="246">
        <v>7</v>
      </c>
      <c r="J9" s="152">
        <v>8</v>
      </c>
      <c r="K9" s="245">
        <v>9</v>
      </c>
      <c r="L9" s="246">
        <v>10</v>
      </c>
      <c r="M9" s="11"/>
      <c r="N9" s="11"/>
    </row>
    <row r="10" spans="1:14" s="17" customFormat="1" ht="35.25" thickBot="1">
      <c r="A10" s="15"/>
      <c r="B10" s="15"/>
      <c r="C10" s="546" t="s">
        <v>89</v>
      </c>
      <c r="D10" s="551" t="s">
        <v>15</v>
      </c>
      <c r="E10" s="552"/>
      <c r="F10" s="553" t="s">
        <v>571</v>
      </c>
      <c r="G10" s="554"/>
      <c r="H10" s="554"/>
      <c r="I10" s="550">
        <f>J10+K10</f>
        <v>50000</v>
      </c>
      <c r="J10" s="550">
        <f>SUM(J11:J56)</f>
        <v>50000</v>
      </c>
      <c r="K10" s="550">
        <f>SUM(K11:K56)</f>
        <v>0</v>
      </c>
      <c r="L10" s="550">
        <f>SUM(L11:L56)</f>
        <v>0</v>
      </c>
      <c r="M10" s="11"/>
      <c r="N10" s="11"/>
    </row>
    <row r="11" spans="1:12" s="20" customFormat="1" ht="117.75" customHeight="1" thickBot="1">
      <c r="A11" s="598"/>
      <c r="B11" s="598"/>
      <c r="C11" s="464" t="s">
        <v>497</v>
      </c>
      <c r="D11" s="464" t="s">
        <v>20</v>
      </c>
      <c r="E11" s="464" t="s">
        <v>21</v>
      </c>
      <c r="F11" s="599" t="s">
        <v>22</v>
      </c>
      <c r="G11" s="627" t="s">
        <v>1037</v>
      </c>
      <c r="H11" s="626" t="s">
        <v>1051</v>
      </c>
      <c r="I11" s="467">
        <f aca="true" t="shared" si="0" ref="I11:I54">J11+K11</f>
        <v>50000</v>
      </c>
      <c r="J11" s="468">
        <v>50000</v>
      </c>
      <c r="K11" s="468"/>
      <c r="L11" s="468"/>
    </row>
    <row r="12" spans="1:12" s="20" customFormat="1" ht="90.75" customHeight="1" hidden="1">
      <c r="A12" s="598"/>
      <c r="B12" s="598"/>
      <c r="C12" s="464" t="s">
        <v>497</v>
      </c>
      <c r="D12" s="464" t="s">
        <v>20</v>
      </c>
      <c r="E12" s="464" t="s">
        <v>21</v>
      </c>
      <c r="F12" s="599" t="s">
        <v>22</v>
      </c>
      <c r="G12" s="627" t="s">
        <v>1098</v>
      </c>
      <c r="H12" s="626" t="s">
        <v>969</v>
      </c>
      <c r="I12" s="467">
        <f t="shared" si="0"/>
        <v>0</v>
      </c>
      <c r="J12" s="468"/>
      <c r="K12" s="468"/>
      <c r="L12" s="468"/>
    </row>
    <row r="13" spans="1:12" s="20" customFormat="1" ht="70.5" customHeight="1" hidden="1">
      <c r="A13" s="598"/>
      <c r="B13" s="598"/>
      <c r="C13" s="464" t="s">
        <v>498</v>
      </c>
      <c r="D13" s="464" t="s">
        <v>257</v>
      </c>
      <c r="E13" s="464" t="s">
        <v>99</v>
      </c>
      <c r="F13" s="599" t="s">
        <v>258</v>
      </c>
      <c r="G13" s="469" t="s">
        <v>719</v>
      </c>
      <c r="H13" s="626" t="s">
        <v>969</v>
      </c>
      <c r="I13" s="467">
        <f t="shared" si="0"/>
        <v>0</v>
      </c>
      <c r="J13" s="468"/>
      <c r="K13" s="468"/>
      <c r="L13" s="468"/>
    </row>
    <row r="14" spans="1:14" s="17" customFormat="1" ht="50.25" hidden="1">
      <c r="A14" s="15"/>
      <c r="B14" s="15"/>
      <c r="C14" s="464" t="s">
        <v>503</v>
      </c>
      <c r="D14" s="464" t="s">
        <v>368</v>
      </c>
      <c r="E14" s="464" t="s">
        <v>141</v>
      </c>
      <c r="F14" s="470" t="s">
        <v>147</v>
      </c>
      <c r="G14" s="471" t="s">
        <v>727</v>
      </c>
      <c r="H14" s="626" t="s">
        <v>969</v>
      </c>
      <c r="I14" s="467">
        <f t="shared" si="0"/>
        <v>0</v>
      </c>
      <c r="J14" s="468"/>
      <c r="K14" s="468"/>
      <c r="L14" s="468"/>
      <c r="M14" s="11"/>
      <c r="N14" s="11"/>
    </row>
    <row r="15" spans="1:14" s="17" customFormat="1" ht="50.25" hidden="1">
      <c r="A15" s="15"/>
      <c r="B15" s="15"/>
      <c r="C15" s="464" t="s">
        <v>504</v>
      </c>
      <c r="D15" s="464" t="s">
        <v>363</v>
      </c>
      <c r="E15" s="464" t="s">
        <v>141</v>
      </c>
      <c r="F15" s="470" t="s">
        <v>643</v>
      </c>
      <c r="G15" s="471" t="s">
        <v>727</v>
      </c>
      <c r="H15" s="626" t="s">
        <v>969</v>
      </c>
      <c r="I15" s="467">
        <f t="shared" si="0"/>
        <v>0</v>
      </c>
      <c r="J15" s="468"/>
      <c r="K15" s="468"/>
      <c r="L15" s="468"/>
      <c r="M15" s="11"/>
      <c r="N15" s="11"/>
    </row>
    <row r="16" spans="1:14" s="17" customFormat="1" ht="84" hidden="1">
      <c r="A16" s="15"/>
      <c r="B16" s="15"/>
      <c r="C16" s="464" t="s">
        <v>508</v>
      </c>
      <c r="D16" s="464" t="s">
        <v>274</v>
      </c>
      <c r="E16" s="464" t="s">
        <v>27</v>
      </c>
      <c r="F16" s="470" t="s">
        <v>644</v>
      </c>
      <c r="G16" s="471" t="s">
        <v>727</v>
      </c>
      <c r="H16" s="626" t="s">
        <v>969</v>
      </c>
      <c r="I16" s="467">
        <f t="shared" si="0"/>
        <v>0</v>
      </c>
      <c r="J16" s="468"/>
      <c r="K16" s="468"/>
      <c r="L16" s="468"/>
      <c r="M16" s="11"/>
      <c r="N16" s="11"/>
    </row>
    <row r="17" spans="1:14" s="17" customFormat="1" ht="102.75" customHeight="1" hidden="1">
      <c r="A17" s="15"/>
      <c r="B17" s="15"/>
      <c r="C17" s="464" t="s">
        <v>509</v>
      </c>
      <c r="D17" s="464" t="s">
        <v>48</v>
      </c>
      <c r="E17" s="464" t="s">
        <v>113</v>
      </c>
      <c r="F17" s="470" t="s">
        <v>645</v>
      </c>
      <c r="G17" s="471" t="s">
        <v>727</v>
      </c>
      <c r="H17" s="626" t="s">
        <v>969</v>
      </c>
      <c r="I17" s="467">
        <f t="shared" si="0"/>
        <v>0</v>
      </c>
      <c r="J17" s="468"/>
      <c r="K17" s="468"/>
      <c r="L17" s="468"/>
      <c r="M17" s="11"/>
      <c r="N17" s="11"/>
    </row>
    <row r="18" spans="1:14" s="17" customFormat="1" ht="84" hidden="1">
      <c r="A18" s="15"/>
      <c r="B18" s="15"/>
      <c r="C18" s="464" t="s">
        <v>510</v>
      </c>
      <c r="D18" s="464" t="s">
        <v>309</v>
      </c>
      <c r="E18" s="464" t="s">
        <v>51</v>
      </c>
      <c r="F18" s="470" t="s">
        <v>646</v>
      </c>
      <c r="G18" s="471" t="s">
        <v>727</v>
      </c>
      <c r="H18" s="626" t="s">
        <v>969</v>
      </c>
      <c r="I18" s="467">
        <f t="shared" si="0"/>
        <v>0</v>
      </c>
      <c r="J18" s="468"/>
      <c r="K18" s="468"/>
      <c r="L18" s="468"/>
      <c r="M18" s="11"/>
      <c r="N18" s="11"/>
    </row>
    <row r="19" spans="1:14" s="17" customFormat="1" ht="50.25" hidden="1">
      <c r="A19" s="15"/>
      <c r="B19" s="15"/>
      <c r="C19" s="464" t="s">
        <v>512</v>
      </c>
      <c r="D19" s="464" t="s">
        <v>310</v>
      </c>
      <c r="E19" s="464" t="s">
        <v>53</v>
      </c>
      <c r="F19" s="597" t="s">
        <v>311</v>
      </c>
      <c r="G19" s="471" t="s">
        <v>727</v>
      </c>
      <c r="H19" s="626" t="s">
        <v>969</v>
      </c>
      <c r="I19" s="467">
        <f t="shared" si="0"/>
        <v>0</v>
      </c>
      <c r="J19" s="468"/>
      <c r="K19" s="468"/>
      <c r="L19" s="468"/>
      <c r="M19" s="11"/>
      <c r="N19" s="11"/>
    </row>
    <row r="20" spans="1:14" s="17" customFormat="1" ht="66.75" hidden="1">
      <c r="A20" s="15"/>
      <c r="B20" s="15"/>
      <c r="C20" s="464" t="s">
        <v>982</v>
      </c>
      <c r="D20" s="464" t="s">
        <v>983</v>
      </c>
      <c r="E20" s="742" t="s">
        <v>984</v>
      </c>
      <c r="F20" s="377" t="s">
        <v>985</v>
      </c>
      <c r="G20" s="471" t="s">
        <v>1040</v>
      </c>
      <c r="H20" s="626" t="s">
        <v>1051</v>
      </c>
      <c r="I20" s="467">
        <f t="shared" si="0"/>
        <v>0</v>
      </c>
      <c r="J20" s="468"/>
      <c r="K20" s="468"/>
      <c r="L20" s="468"/>
      <c r="M20" s="11"/>
      <c r="N20" s="11"/>
    </row>
    <row r="21" spans="1:14" s="17" customFormat="1" ht="66.75" hidden="1">
      <c r="A21" s="15"/>
      <c r="B21" s="15"/>
      <c r="C21" s="21" t="s">
        <v>1048</v>
      </c>
      <c r="D21" s="21" t="s">
        <v>1049</v>
      </c>
      <c r="E21" s="21" t="s">
        <v>549</v>
      </c>
      <c r="F21" s="377" t="s">
        <v>1050</v>
      </c>
      <c r="G21" s="471" t="s">
        <v>647</v>
      </c>
      <c r="H21" s="626" t="s">
        <v>969</v>
      </c>
      <c r="I21" s="467">
        <f t="shared" si="0"/>
        <v>0</v>
      </c>
      <c r="J21" s="468"/>
      <c r="K21" s="468"/>
      <c r="L21" s="468"/>
      <c r="M21" s="11"/>
      <c r="N21" s="11"/>
    </row>
    <row r="22" spans="1:12" s="5" customFormat="1" ht="69.75" customHeight="1" hidden="1">
      <c r="A22" s="18"/>
      <c r="B22" s="128"/>
      <c r="C22" s="472" t="s">
        <v>548</v>
      </c>
      <c r="D22" s="464" t="s">
        <v>535</v>
      </c>
      <c r="E22" s="464" t="s">
        <v>549</v>
      </c>
      <c r="F22" s="469" t="s">
        <v>547</v>
      </c>
      <c r="G22" s="471" t="s">
        <v>647</v>
      </c>
      <c r="H22" s="626" t="s">
        <v>969</v>
      </c>
      <c r="I22" s="467">
        <f t="shared" si="0"/>
        <v>0</v>
      </c>
      <c r="J22" s="468"/>
      <c r="K22" s="468"/>
      <c r="L22" s="468"/>
    </row>
    <row r="23" spans="1:12" s="5" customFormat="1" ht="69.75" customHeight="1" hidden="1">
      <c r="A23" s="18"/>
      <c r="B23" s="128"/>
      <c r="C23" s="472" t="s">
        <v>986</v>
      </c>
      <c r="D23" s="464" t="s">
        <v>987</v>
      </c>
      <c r="E23" s="742" t="s">
        <v>549</v>
      </c>
      <c r="F23" s="377" t="s">
        <v>988</v>
      </c>
      <c r="G23" s="471" t="s">
        <v>647</v>
      </c>
      <c r="H23" s="626" t="s">
        <v>969</v>
      </c>
      <c r="I23" s="467">
        <f t="shared" si="0"/>
        <v>0</v>
      </c>
      <c r="J23" s="468"/>
      <c r="K23" s="468"/>
      <c r="L23" s="468"/>
    </row>
    <row r="24" spans="1:12" s="5" customFormat="1" ht="133.5" customHeight="1" hidden="1">
      <c r="A24" s="18"/>
      <c r="B24" s="128"/>
      <c r="C24" s="472" t="s">
        <v>938</v>
      </c>
      <c r="D24" s="464" t="s">
        <v>939</v>
      </c>
      <c r="E24" s="742" t="s">
        <v>940</v>
      </c>
      <c r="F24" s="597" t="s">
        <v>941</v>
      </c>
      <c r="G24" s="471" t="s">
        <v>951</v>
      </c>
      <c r="H24" s="626" t="s">
        <v>969</v>
      </c>
      <c r="I24" s="467">
        <f>J24+K24</f>
        <v>0</v>
      </c>
      <c r="J24" s="468"/>
      <c r="K24" s="468"/>
      <c r="L24" s="468"/>
    </row>
    <row r="25" spans="1:12" s="5" customFormat="1" ht="38.25" customHeight="1" hidden="1">
      <c r="A25" s="18"/>
      <c r="B25" s="128"/>
      <c r="C25" s="472" t="s">
        <v>997</v>
      </c>
      <c r="D25" s="464" t="s">
        <v>998</v>
      </c>
      <c r="E25" s="742" t="s">
        <v>57</v>
      </c>
      <c r="F25" s="377" t="s">
        <v>999</v>
      </c>
      <c r="G25" s="619" t="s">
        <v>1036</v>
      </c>
      <c r="H25" s="626" t="s">
        <v>1051</v>
      </c>
      <c r="I25" s="467">
        <f>J25+K25</f>
        <v>0</v>
      </c>
      <c r="J25" s="468"/>
      <c r="K25" s="468"/>
      <c r="L25" s="468"/>
    </row>
    <row r="26" spans="1:12" s="5" customFormat="1" ht="71.25" customHeight="1" hidden="1">
      <c r="A26" s="18"/>
      <c r="B26" s="128"/>
      <c r="C26" s="472" t="s">
        <v>997</v>
      </c>
      <c r="D26" s="464" t="s">
        <v>998</v>
      </c>
      <c r="E26" s="742" t="s">
        <v>57</v>
      </c>
      <c r="F26" s="377" t="s">
        <v>999</v>
      </c>
      <c r="G26" s="471" t="s">
        <v>1041</v>
      </c>
      <c r="H26" s="626" t="s">
        <v>1051</v>
      </c>
      <c r="I26" s="467">
        <f>J26+K26</f>
        <v>0</v>
      </c>
      <c r="J26" s="468"/>
      <c r="K26" s="468"/>
      <c r="L26" s="468"/>
    </row>
    <row r="27" spans="1:12" s="20" customFormat="1" ht="69.75" customHeight="1" hidden="1">
      <c r="A27" s="18"/>
      <c r="B27" s="18"/>
      <c r="C27" s="464" t="s">
        <v>550</v>
      </c>
      <c r="D27" s="464" t="s">
        <v>536</v>
      </c>
      <c r="E27" s="464" t="s">
        <v>552</v>
      </c>
      <c r="F27" s="470" t="s">
        <v>553</v>
      </c>
      <c r="G27" s="471" t="s">
        <v>647</v>
      </c>
      <c r="H27" s="626" t="s">
        <v>969</v>
      </c>
      <c r="I27" s="467">
        <f t="shared" si="0"/>
        <v>0</v>
      </c>
      <c r="J27" s="468"/>
      <c r="K27" s="468"/>
      <c r="L27" s="468"/>
    </row>
    <row r="28" spans="1:12" s="20" customFormat="1" ht="93.75" customHeight="1" hidden="1">
      <c r="A28" s="18"/>
      <c r="B28" s="18"/>
      <c r="C28" s="21" t="s">
        <v>974</v>
      </c>
      <c r="D28" s="21" t="s">
        <v>975</v>
      </c>
      <c r="E28" s="21" t="s">
        <v>552</v>
      </c>
      <c r="F28" s="597" t="s">
        <v>977</v>
      </c>
      <c r="G28" s="627" t="s">
        <v>1037</v>
      </c>
      <c r="H28" s="626" t="s">
        <v>1051</v>
      </c>
      <c r="I28" s="467">
        <f>J28+K28</f>
        <v>0</v>
      </c>
      <c r="J28" s="468"/>
      <c r="K28" s="468"/>
      <c r="L28" s="468"/>
    </row>
    <row r="29" spans="1:12" s="20" customFormat="1" ht="77.25" customHeight="1" hidden="1">
      <c r="A29" s="18"/>
      <c r="B29" s="18"/>
      <c r="C29" s="21" t="s">
        <v>976</v>
      </c>
      <c r="D29" s="21" t="s">
        <v>56</v>
      </c>
      <c r="E29" s="21" t="s">
        <v>552</v>
      </c>
      <c r="F29" s="597" t="s">
        <v>978</v>
      </c>
      <c r="G29" s="627" t="s">
        <v>1099</v>
      </c>
      <c r="H29" s="626" t="s">
        <v>1160</v>
      </c>
      <c r="I29" s="467">
        <f>J29+K29</f>
        <v>0</v>
      </c>
      <c r="J29" s="468"/>
      <c r="K29" s="468"/>
      <c r="L29" s="468"/>
    </row>
    <row r="30" spans="1:12" s="20" customFormat="1" ht="117" hidden="1">
      <c r="A30" s="18"/>
      <c r="B30" s="18"/>
      <c r="C30" s="464" t="s">
        <v>554</v>
      </c>
      <c r="D30" s="464" t="s">
        <v>538</v>
      </c>
      <c r="E30" s="464" t="s">
        <v>552</v>
      </c>
      <c r="F30" s="470" t="s">
        <v>561</v>
      </c>
      <c r="G30" s="471" t="s">
        <v>728</v>
      </c>
      <c r="H30" s="626" t="s">
        <v>969</v>
      </c>
      <c r="I30" s="467">
        <f>J30+K30</f>
        <v>0</v>
      </c>
      <c r="J30" s="468"/>
      <c r="K30" s="468"/>
      <c r="L30" s="468"/>
    </row>
    <row r="31" spans="1:12" s="20" customFormat="1" ht="66.75" hidden="1">
      <c r="A31" s="18"/>
      <c r="B31" s="18"/>
      <c r="C31" s="464" t="s">
        <v>979</v>
      </c>
      <c r="D31" s="464" t="s">
        <v>980</v>
      </c>
      <c r="E31" s="634" t="s">
        <v>912</v>
      </c>
      <c r="F31" s="377" t="s">
        <v>981</v>
      </c>
      <c r="G31" s="471" t="s">
        <v>647</v>
      </c>
      <c r="H31" s="626" t="s">
        <v>969</v>
      </c>
      <c r="I31" s="467">
        <f>J31+K31</f>
        <v>0</v>
      </c>
      <c r="J31" s="468"/>
      <c r="K31" s="468"/>
      <c r="L31" s="468"/>
    </row>
    <row r="32" spans="1:12" s="5" customFormat="1" ht="77.25" customHeight="1" hidden="1">
      <c r="A32" s="18"/>
      <c r="B32" s="21"/>
      <c r="C32" s="464" t="s">
        <v>555</v>
      </c>
      <c r="D32" s="464" t="s">
        <v>537</v>
      </c>
      <c r="E32" s="464" t="s">
        <v>562</v>
      </c>
      <c r="F32" s="470" t="s">
        <v>574</v>
      </c>
      <c r="G32" s="471" t="s">
        <v>647</v>
      </c>
      <c r="H32" s="626" t="s">
        <v>969</v>
      </c>
      <c r="I32" s="467">
        <f t="shared" si="0"/>
        <v>0</v>
      </c>
      <c r="J32" s="468"/>
      <c r="K32" s="468"/>
      <c r="L32" s="468"/>
    </row>
    <row r="33" spans="1:12" s="631" customFormat="1" ht="57.75" customHeight="1" hidden="1">
      <c r="A33" s="628"/>
      <c r="B33" s="628"/>
      <c r="C33" s="629" t="s">
        <v>954</v>
      </c>
      <c r="D33" s="629" t="s">
        <v>957</v>
      </c>
      <c r="E33" s="629" t="s">
        <v>912</v>
      </c>
      <c r="F33" s="625" t="s">
        <v>958</v>
      </c>
      <c r="G33" s="469" t="s">
        <v>642</v>
      </c>
      <c r="H33" s="626" t="s">
        <v>969</v>
      </c>
      <c r="I33" s="467">
        <f t="shared" si="0"/>
        <v>0</v>
      </c>
      <c r="J33" s="630"/>
      <c r="K33" s="630"/>
      <c r="L33" s="630"/>
    </row>
    <row r="34" spans="1:12" s="631" customFormat="1" ht="50.25" hidden="1">
      <c r="A34" s="628"/>
      <c r="B34" s="628"/>
      <c r="C34" s="629" t="s">
        <v>953</v>
      </c>
      <c r="D34" s="629" t="s">
        <v>955</v>
      </c>
      <c r="E34" s="629" t="s">
        <v>912</v>
      </c>
      <c r="F34" s="465" t="s">
        <v>956</v>
      </c>
      <c r="G34" s="466" t="s">
        <v>641</v>
      </c>
      <c r="H34" s="626" t="s">
        <v>969</v>
      </c>
      <c r="I34" s="467">
        <f t="shared" si="0"/>
        <v>0</v>
      </c>
      <c r="J34" s="630"/>
      <c r="K34" s="630"/>
      <c r="L34" s="630"/>
    </row>
    <row r="35" spans="1:12" s="631" customFormat="1" ht="66.75" hidden="1">
      <c r="A35" s="628"/>
      <c r="B35" s="628"/>
      <c r="C35" s="629" t="s">
        <v>667</v>
      </c>
      <c r="D35" s="21" t="s">
        <v>668</v>
      </c>
      <c r="E35" s="21" t="s">
        <v>912</v>
      </c>
      <c r="F35" s="23" t="s">
        <v>669</v>
      </c>
      <c r="G35" s="471" t="s">
        <v>647</v>
      </c>
      <c r="H35" s="626" t="s">
        <v>969</v>
      </c>
      <c r="I35" s="467">
        <f t="shared" si="0"/>
        <v>0</v>
      </c>
      <c r="J35" s="633"/>
      <c r="K35" s="633"/>
      <c r="L35" s="633"/>
    </row>
    <row r="36" spans="1:12" s="631" customFormat="1" ht="66.75" hidden="1">
      <c r="A36" s="628"/>
      <c r="B36" s="628"/>
      <c r="C36" s="473" t="s">
        <v>556</v>
      </c>
      <c r="D36" s="474">
        <v>7650</v>
      </c>
      <c r="E36" s="475" t="s">
        <v>297</v>
      </c>
      <c r="F36" s="476" t="s">
        <v>564</v>
      </c>
      <c r="G36" s="476" t="s">
        <v>648</v>
      </c>
      <c r="H36" s="626" t="s">
        <v>969</v>
      </c>
      <c r="I36" s="467">
        <f t="shared" si="0"/>
        <v>0</v>
      </c>
      <c r="J36" s="633"/>
      <c r="K36" s="633"/>
      <c r="L36" s="633"/>
    </row>
    <row r="37" spans="1:12" s="20" customFormat="1" ht="66.75" hidden="1">
      <c r="A37" s="18"/>
      <c r="B37" s="18"/>
      <c r="C37" s="473" t="s">
        <v>556</v>
      </c>
      <c r="D37" s="474">
        <v>7650</v>
      </c>
      <c r="E37" s="475" t="s">
        <v>297</v>
      </c>
      <c r="F37" s="476" t="s">
        <v>564</v>
      </c>
      <c r="G37" s="476" t="s">
        <v>648</v>
      </c>
      <c r="H37" s="626" t="s">
        <v>969</v>
      </c>
      <c r="I37" s="484"/>
      <c r="J37" s="477"/>
      <c r="K37" s="477"/>
      <c r="L37" s="477"/>
    </row>
    <row r="38" spans="1:12" s="20" customFormat="1" ht="50.25" hidden="1">
      <c r="A38" s="18"/>
      <c r="B38" s="18"/>
      <c r="C38" s="636" t="s">
        <v>1117</v>
      </c>
      <c r="D38" s="296" t="s">
        <v>1116</v>
      </c>
      <c r="E38" s="296" t="s">
        <v>297</v>
      </c>
      <c r="F38" s="263" t="s">
        <v>1118</v>
      </c>
      <c r="G38" s="469" t="s">
        <v>951</v>
      </c>
      <c r="H38" s="626" t="s">
        <v>969</v>
      </c>
      <c r="I38" s="467">
        <f>J38+K38</f>
        <v>0</v>
      </c>
      <c r="J38" s="652"/>
      <c r="K38" s="652"/>
      <c r="L38" s="652"/>
    </row>
    <row r="39" spans="1:12" s="20" customFormat="1" ht="89.25" customHeight="1" hidden="1">
      <c r="A39" s="18"/>
      <c r="B39" s="18"/>
      <c r="C39" s="464" t="s">
        <v>557</v>
      </c>
      <c r="D39" s="464" t="s">
        <v>292</v>
      </c>
      <c r="E39" s="464" t="s">
        <v>297</v>
      </c>
      <c r="F39" s="470" t="s">
        <v>649</v>
      </c>
      <c r="G39" s="466" t="s">
        <v>650</v>
      </c>
      <c r="H39" s="626" t="s">
        <v>969</v>
      </c>
      <c r="I39" s="467">
        <f t="shared" si="0"/>
        <v>0</v>
      </c>
      <c r="J39" s="468"/>
      <c r="K39" s="468"/>
      <c r="L39" s="468"/>
    </row>
    <row r="40" spans="1:14" s="17" customFormat="1" ht="50.25" hidden="1">
      <c r="A40" s="15"/>
      <c r="B40" s="15"/>
      <c r="C40" s="478" t="s">
        <v>558</v>
      </c>
      <c r="D40" s="474">
        <v>7693</v>
      </c>
      <c r="E40" s="475" t="s">
        <v>297</v>
      </c>
      <c r="F40" s="476" t="s">
        <v>651</v>
      </c>
      <c r="G40" s="479" t="s">
        <v>652</v>
      </c>
      <c r="H40" s="626" t="s">
        <v>969</v>
      </c>
      <c r="I40" s="467">
        <f t="shared" si="0"/>
        <v>0</v>
      </c>
      <c r="J40" s="480"/>
      <c r="K40" s="481"/>
      <c r="L40" s="481"/>
      <c r="M40" s="11"/>
      <c r="N40" s="11"/>
    </row>
    <row r="41" spans="1:14" s="17" customFormat="1" ht="63" customHeight="1" hidden="1" thickBot="1">
      <c r="A41" s="15"/>
      <c r="B41" s="15"/>
      <c r="C41" s="464" t="s">
        <v>551</v>
      </c>
      <c r="D41" s="464" t="s">
        <v>279</v>
      </c>
      <c r="E41" s="464" t="s">
        <v>39</v>
      </c>
      <c r="F41" s="470" t="s">
        <v>298</v>
      </c>
      <c r="G41" s="482" t="s">
        <v>653</v>
      </c>
      <c r="H41" s="626" t="s">
        <v>969</v>
      </c>
      <c r="I41" s="467">
        <f t="shared" si="0"/>
        <v>0</v>
      </c>
      <c r="J41" s="543"/>
      <c r="K41" s="484"/>
      <c r="L41" s="484"/>
      <c r="M41" s="11"/>
      <c r="N41" s="11"/>
    </row>
    <row r="42" spans="1:14" s="17" customFormat="1" ht="83.25" customHeight="1" hidden="1">
      <c r="A42" s="15"/>
      <c r="B42" s="15"/>
      <c r="C42" s="464" t="s">
        <v>559</v>
      </c>
      <c r="D42" s="464" t="s">
        <v>541</v>
      </c>
      <c r="E42" s="464" t="s">
        <v>39</v>
      </c>
      <c r="F42" s="470" t="s">
        <v>566</v>
      </c>
      <c r="G42" s="482" t="s">
        <v>654</v>
      </c>
      <c r="H42" s="626" t="s">
        <v>969</v>
      </c>
      <c r="I42" s="467">
        <f t="shared" si="0"/>
        <v>0</v>
      </c>
      <c r="J42" s="483"/>
      <c r="K42" s="484"/>
      <c r="L42" s="484"/>
      <c r="M42" s="11"/>
      <c r="N42" s="11"/>
    </row>
    <row r="43" spans="1:12" s="20" customFormat="1" ht="49.5" customHeight="1" hidden="1" thickBot="1">
      <c r="A43" s="18"/>
      <c r="B43" s="18"/>
      <c r="C43" s="485" t="s">
        <v>560</v>
      </c>
      <c r="D43" s="485" t="s">
        <v>542</v>
      </c>
      <c r="E43" s="485" t="s">
        <v>567</v>
      </c>
      <c r="F43" s="486" t="s">
        <v>655</v>
      </c>
      <c r="G43" s="487" t="s">
        <v>656</v>
      </c>
      <c r="H43" s="626" t="s">
        <v>969</v>
      </c>
      <c r="I43" s="467">
        <f t="shared" si="0"/>
        <v>0</v>
      </c>
      <c r="J43" s="488"/>
      <c r="K43" s="488">
        <v>0</v>
      </c>
      <c r="L43" s="488"/>
    </row>
    <row r="44" spans="1:14" s="491" customFormat="1" ht="35.25" hidden="1" thickBot="1">
      <c r="A44" s="489"/>
      <c r="B44" s="489"/>
      <c r="C44" s="546" t="s">
        <v>249</v>
      </c>
      <c r="D44" s="547" t="s">
        <v>248</v>
      </c>
      <c r="E44" s="547"/>
      <c r="F44" s="548" t="s">
        <v>971</v>
      </c>
      <c r="G44" s="548"/>
      <c r="H44" s="549"/>
      <c r="I44" s="467">
        <f t="shared" si="0"/>
        <v>0</v>
      </c>
      <c r="J44" s="550">
        <f>SUM(J45:J47)</f>
        <v>0</v>
      </c>
      <c r="K44" s="550">
        <f>SUM(K45:K47)</f>
        <v>0</v>
      </c>
      <c r="L44" s="550">
        <f>SUM(L45:L47)</f>
        <v>0</v>
      </c>
      <c r="M44" s="490"/>
      <c r="N44" s="490"/>
    </row>
    <row r="45" spans="1:14" s="545" customFormat="1" ht="50.25" hidden="1">
      <c r="A45" s="539"/>
      <c r="B45" s="539"/>
      <c r="C45" s="540" t="s">
        <v>515</v>
      </c>
      <c r="D45" s="541" t="s">
        <v>243</v>
      </c>
      <c r="E45" s="541" t="s">
        <v>30</v>
      </c>
      <c r="F45" s="542" t="s">
        <v>244</v>
      </c>
      <c r="G45" s="542" t="s">
        <v>677</v>
      </c>
      <c r="H45" s="626" t="s">
        <v>969</v>
      </c>
      <c r="I45" s="467">
        <f t="shared" si="0"/>
        <v>0</v>
      </c>
      <c r="J45" s="543"/>
      <c r="K45" s="543"/>
      <c r="L45" s="543"/>
      <c r="M45" s="544"/>
      <c r="N45" s="544"/>
    </row>
    <row r="46" spans="1:12" s="5" customFormat="1" ht="75.75" customHeight="1" hidden="1">
      <c r="A46" s="18"/>
      <c r="B46" s="128"/>
      <c r="C46" s="485" t="s">
        <v>516</v>
      </c>
      <c r="D46" s="485" t="s">
        <v>518</v>
      </c>
      <c r="E46" s="485" t="s">
        <v>30</v>
      </c>
      <c r="F46" s="486" t="s">
        <v>657</v>
      </c>
      <c r="G46" s="471" t="s">
        <v>658</v>
      </c>
      <c r="H46" s="626" t="s">
        <v>969</v>
      </c>
      <c r="I46" s="467">
        <f t="shared" si="0"/>
        <v>0</v>
      </c>
      <c r="J46" s="468"/>
      <c r="K46" s="468"/>
      <c r="L46" s="468"/>
    </row>
    <row r="47" spans="1:12" s="5" customFormat="1" ht="51" hidden="1" thickBot="1">
      <c r="A47" s="26">
        <v>250404</v>
      </c>
      <c r="B47" s="21"/>
      <c r="C47" s="464" t="s">
        <v>517</v>
      </c>
      <c r="D47" s="464" t="s">
        <v>366</v>
      </c>
      <c r="E47" s="464" t="s">
        <v>30</v>
      </c>
      <c r="F47" s="470" t="s">
        <v>367</v>
      </c>
      <c r="G47" s="471" t="s">
        <v>658</v>
      </c>
      <c r="H47" s="626" t="s">
        <v>969</v>
      </c>
      <c r="I47" s="467">
        <f t="shared" si="0"/>
        <v>0</v>
      </c>
      <c r="J47" s="468"/>
      <c r="K47" s="468"/>
      <c r="L47" s="468"/>
    </row>
    <row r="48" spans="1:14" s="491" customFormat="1" ht="35.25" hidden="1" thickBot="1">
      <c r="A48" s="489"/>
      <c r="B48" s="489"/>
      <c r="C48" s="546" t="s">
        <v>109</v>
      </c>
      <c r="D48" s="547" t="s">
        <v>207</v>
      </c>
      <c r="E48" s="547"/>
      <c r="F48" s="548" t="s">
        <v>521</v>
      </c>
      <c r="G48" s="548"/>
      <c r="H48" s="549"/>
      <c r="I48" s="467">
        <f t="shared" si="0"/>
        <v>0</v>
      </c>
      <c r="J48" s="550">
        <f>SUM(J49)</f>
        <v>0</v>
      </c>
      <c r="K48" s="550">
        <f>SUM(K49)</f>
        <v>0</v>
      </c>
      <c r="L48" s="550">
        <f>SUM(L49)</f>
        <v>0</v>
      </c>
      <c r="M48" s="490"/>
      <c r="N48" s="490"/>
    </row>
    <row r="49" spans="1:14" s="545" customFormat="1" ht="51" hidden="1" thickBot="1">
      <c r="A49" s="539"/>
      <c r="B49" s="539"/>
      <c r="C49" s="847" t="s">
        <v>1096</v>
      </c>
      <c r="D49" s="847" t="s">
        <v>56</v>
      </c>
      <c r="E49" s="847" t="s">
        <v>552</v>
      </c>
      <c r="F49" s="676" t="s">
        <v>1019</v>
      </c>
      <c r="G49" s="487" t="s">
        <v>642</v>
      </c>
      <c r="H49" s="651" t="s">
        <v>969</v>
      </c>
      <c r="I49" s="467">
        <f t="shared" si="0"/>
        <v>0</v>
      </c>
      <c r="J49" s="543"/>
      <c r="K49" s="543"/>
      <c r="L49" s="543"/>
      <c r="M49" s="544"/>
      <c r="N49" s="544"/>
    </row>
    <row r="50" spans="1:14" s="545" customFormat="1" ht="35.25" hidden="1" thickBot="1">
      <c r="A50" s="539"/>
      <c r="B50" s="539"/>
      <c r="C50" s="654" t="s">
        <v>1004</v>
      </c>
      <c r="D50" s="655" t="s">
        <v>285</v>
      </c>
      <c r="E50" s="655"/>
      <c r="F50" s="656" t="s">
        <v>530</v>
      </c>
      <c r="G50" s="657"/>
      <c r="H50" s="658"/>
      <c r="I50" s="467">
        <f t="shared" si="0"/>
        <v>0</v>
      </c>
      <c r="J50" s="659">
        <f>J51+J52+J53+J54</f>
        <v>0</v>
      </c>
      <c r="K50" s="659">
        <f>K51+K52+K53+K54</f>
        <v>0</v>
      </c>
      <c r="L50" s="659">
        <f>L51+L52+L53+L54</f>
        <v>0</v>
      </c>
      <c r="M50" s="544"/>
      <c r="N50" s="544"/>
    </row>
    <row r="51" spans="1:14" s="545" customFormat="1" ht="50.25" hidden="1">
      <c r="A51" s="539"/>
      <c r="B51" s="539"/>
      <c r="C51" s="146" t="s">
        <v>989</v>
      </c>
      <c r="D51" s="146" t="s">
        <v>990</v>
      </c>
      <c r="E51" s="146" t="s">
        <v>184</v>
      </c>
      <c r="F51" s="660" t="s">
        <v>1011</v>
      </c>
      <c r="G51" s="466" t="s">
        <v>1005</v>
      </c>
      <c r="H51" s="626" t="s">
        <v>969</v>
      </c>
      <c r="I51" s="467">
        <f t="shared" si="0"/>
        <v>0</v>
      </c>
      <c r="J51" s="653">
        <v>0</v>
      </c>
      <c r="K51" s="653"/>
      <c r="L51" s="653"/>
      <c r="M51" s="544"/>
      <c r="N51" s="544"/>
    </row>
    <row r="52" spans="1:14" s="545" customFormat="1" ht="65.25" customHeight="1" hidden="1">
      <c r="A52" s="539"/>
      <c r="B52" s="539"/>
      <c r="C52" s="146" t="s">
        <v>989</v>
      </c>
      <c r="D52" s="146" t="s">
        <v>990</v>
      </c>
      <c r="E52" s="146" t="s">
        <v>184</v>
      </c>
      <c r="F52" s="660" t="s">
        <v>1011</v>
      </c>
      <c r="G52" s="466" t="s">
        <v>1039</v>
      </c>
      <c r="H52" s="626" t="s">
        <v>1051</v>
      </c>
      <c r="I52" s="467">
        <f t="shared" si="0"/>
        <v>0</v>
      </c>
      <c r="J52" s="652"/>
      <c r="K52" s="653">
        <v>0</v>
      </c>
      <c r="L52" s="653">
        <v>0</v>
      </c>
      <c r="M52" s="544"/>
      <c r="N52" s="544"/>
    </row>
    <row r="53" spans="1:14" s="545" customFormat="1" ht="50.25" hidden="1">
      <c r="A53" s="539"/>
      <c r="B53" s="539"/>
      <c r="C53" s="146" t="s">
        <v>989</v>
      </c>
      <c r="D53" s="146" t="s">
        <v>990</v>
      </c>
      <c r="E53" s="146" t="s">
        <v>184</v>
      </c>
      <c r="F53" s="660" t="s">
        <v>1011</v>
      </c>
      <c r="G53" s="469" t="s">
        <v>1038</v>
      </c>
      <c r="H53" s="626" t="s">
        <v>1051</v>
      </c>
      <c r="I53" s="467">
        <f t="shared" si="0"/>
        <v>0</v>
      </c>
      <c r="J53" s="652">
        <v>0</v>
      </c>
      <c r="K53" s="652"/>
      <c r="L53" s="652"/>
      <c r="M53" s="544"/>
      <c r="N53" s="544"/>
    </row>
    <row r="54" spans="1:14" s="545" customFormat="1" ht="50.25" hidden="1">
      <c r="A54" s="539"/>
      <c r="B54" s="539"/>
      <c r="C54" s="146" t="s">
        <v>989</v>
      </c>
      <c r="D54" s="146" t="s">
        <v>990</v>
      </c>
      <c r="E54" s="146" t="s">
        <v>184</v>
      </c>
      <c r="F54" s="863" t="s">
        <v>1011</v>
      </c>
      <c r="G54" s="649" t="s">
        <v>1042</v>
      </c>
      <c r="H54" s="651" t="s">
        <v>1051</v>
      </c>
      <c r="I54" s="467">
        <f t="shared" si="0"/>
        <v>0</v>
      </c>
      <c r="J54" s="543">
        <v>0</v>
      </c>
      <c r="K54" s="543"/>
      <c r="L54" s="543"/>
      <c r="M54" s="544"/>
      <c r="N54" s="544"/>
    </row>
    <row r="55" spans="1:14" s="545" customFormat="1" ht="54.75" customHeight="1" hidden="1">
      <c r="A55" s="539"/>
      <c r="B55" s="539"/>
      <c r="C55" s="636"/>
      <c r="D55" s="296"/>
      <c r="E55" s="296"/>
      <c r="F55" s="263"/>
      <c r="G55" s="469"/>
      <c r="H55" s="626"/>
      <c r="I55" s="467"/>
      <c r="J55" s="652"/>
      <c r="K55" s="652"/>
      <c r="L55" s="652"/>
      <c r="M55" s="544"/>
      <c r="N55" s="544"/>
    </row>
    <row r="56" spans="1:14" s="545" customFormat="1" ht="56.25" customHeight="1" hidden="1" thickBot="1">
      <c r="A56" s="539"/>
      <c r="B56" s="539"/>
      <c r="C56" s="636"/>
      <c r="D56" s="296"/>
      <c r="E56" s="296"/>
      <c r="F56" s="865"/>
      <c r="G56" s="649"/>
      <c r="H56" s="864"/>
      <c r="I56" s="650"/>
      <c r="J56" s="543"/>
      <c r="K56" s="543"/>
      <c r="L56" s="543"/>
      <c r="M56" s="544"/>
      <c r="N56" s="544"/>
    </row>
    <row r="57" spans="1:12" s="5" customFormat="1" ht="19.5" customHeight="1" thickBot="1">
      <c r="A57" s="30"/>
      <c r="B57" s="248"/>
      <c r="C57" s="492"/>
      <c r="D57" s="493"/>
      <c r="E57" s="494"/>
      <c r="F57" s="495" t="s">
        <v>59</v>
      </c>
      <c r="G57" s="496"/>
      <c r="H57" s="496"/>
      <c r="I57" s="664">
        <f>I10+I44+I48+I50</f>
        <v>50000</v>
      </c>
      <c r="J57" s="664">
        <f>J10+J44+J48+J50</f>
        <v>50000</v>
      </c>
      <c r="K57" s="664">
        <f>K10+K44+K48+K50</f>
        <v>0</v>
      </c>
      <c r="L57" s="664">
        <f>L10+L44+L48+L50</f>
        <v>0</v>
      </c>
    </row>
    <row r="58" spans="6:12" ht="18">
      <c r="F58" s="211"/>
      <c r="G58"/>
      <c r="H58" s="211"/>
      <c r="I58"/>
      <c r="L58" s="32"/>
    </row>
    <row r="59" ht="52.5" customHeight="1">
      <c r="L59" s="32"/>
    </row>
    <row r="60" spans="2:12" ht="36" customHeight="1">
      <c r="B60" s="1052"/>
      <c r="C60" s="1053"/>
      <c r="D60" s="1053"/>
      <c r="E60" s="1053"/>
      <c r="F60" s="1053"/>
      <c r="G60" s="1053"/>
      <c r="H60" s="1053"/>
      <c r="I60" s="1053"/>
      <c r="J60" s="1053"/>
      <c r="K60" s="1053"/>
      <c r="L60" s="1053"/>
    </row>
    <row r="61" spans="3:10" ht="36.75" customHeight="1">
      <c r="C61" s="33"/>
      <c r="J61" s="34"/>
    </row>
    <row r="62" spans="3:10" ht="31.5" customHeight="1">
      <c r="C62" s="35"/>
      <c r="J62" s="36"/>
    </row>
    <row r="63" spans="3:10" ht="44.25" customHeight="1">
      <c r="C63" s="35"/>
      <c r="J63" s="36"/>
    </row>
    <row r="64" spans="3:10" ht="67.5" customHeight="1">
      <c r="C64" s="35"/>
      <c r="J64" s="36"/>
    </row>
    <row r="65" ht="18">
      <c r="J65" s="36"/>
    </row>
    <row r="70" ht="15">
      <c r="J70" s="32"/>
    </row>
  </sheetData>
  <sheetProtection/>
  <mergeCells count="14">
    <mergeCell ref="J1:L2"/>
    <mergeCell ref="C5:D5"/>
    <mergeCell ref="C4:D4"/>
    <mergeCell ref="F4:J4"/>
    <mergeCell ref="B60:L60"/>
    <mergeCell ref="I7:I8"/>
    <mergeCell ref="J7:J8"/>
    <mergeCell ref="K7:L7"/>
    <mergeCell ref="C7:C8"/>
    <mergeCell ref="D7:D8"/>
    <mergeCell ref="E7:E8"/>
    <mergeCell ref="F7:F8"/>
    <mergeCell ref="G7:G8"/>
    <mergeCell ref="H7:H8"/>
  </mergeCells>
  <printOptions/>
  <pageMargins left="0.7480314960629921" right="0.7480314960629921" top="0.984251968503937" bottom="0.984251968503937" header="0.5118110236220472" footer="0.5118110236220472"/>
  <pageSetup fitToHeight="4"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N126"/>
  <sheetViews>
    <sheetView tabSelected="1" view="pageBreakPreview" zoomScale="60" zoomScaleNormal="80" zoomScalePageLayoutView="0" workbookViewId="0" topLeftCell="A1">
      <selection activeCell="G1" sqref="G1:I2"/>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1020" t="s">
        <v>1182</v>
      </c>
      <c r="H1" s="1020"/>
      <c r="I1" s="1020"/>
      <c r="J1" s="618"/>
      <c r="K1" s="618"/>
    </row>
    <row r="2" spans="7:9" ht="12.75">
      <c r="G2" s="1020"/>
      <c r="H2" s="1020"/>
      <c r="I2" s="1020"/>
    </row>
    <row r="3" spans="2:10" ht="21.75" customHeight="1">
      <c r="B3" s="1069" t="s">
        <v>1045</v>
      </c>
      <c r="C3" s="934"/>
      <c r="D3" s="934"/>
      <c r="E3" s="934"/>
      <c r="F3" s="934"/>
      <c r="G3" s="934"/>
      <c r="H3" s="934"/>
      <c r="I3" s="934"/>
      <c r="J3" s="934"/>
    </row>
    <row r="4" spans="2:5" ht="18.75" customHeight="1">
      <c r="B4" s="288">
        <v>13557000000</v>
      </c>
      <c r="E4" s="251"/>
    </row>
    <row r="5" ht="12.75">
      <c r="B5" s="287" t="s">
        <v>496</v>
      </c>
    </row>
    <row r="6" ht="3.75" customHeight="1" thickBot="1"/>
    <row r="7" spans="2:14" ht="141" thickBot="1">
      <c r="B7" s="260" t="s">
        <v>443</v>
      </c>
      <c r="C7" s="261" t="s">
        <v>444</v>
      </c>
      <c r="D7" s="261" t="s">
        <v>445</v>
      </c>
      <c r="E7" s="261" t="s">
        <v>446</v>
      </c>
      <c r="F7" s="261" t="s">
        <v>640</v>
      </c>
      <c r="G7" s="261" t="s">
        <v>447</v>
      </c>
      <c r="H7" s="261" t="s">
        <v>448</v>
      </c>
      <c r="I7" s="261" t="s">
        <v>449</v>
      </c>
      <c r="J7" s="262" t="s">
        <v>450</v>
      </c>
      <c r="K7" s="250"/>
      <c r="L7" s="250"/>
      <c r="M7" s="250"/>
      <c r="N7" s="250"/>
    </row>
    <row r="8" spans="2:10" ht="15.75" hidden="1" thickBot="1">
      <c r="B8" s="252" t="s">
        <v>89</v>
      </c>
      <c r="C8" s="253" t="s">
        <v>15</v>
      </c>
      <c r="D8" s="402"/>
      <c r="E8" s="254" t="s">
        <v>71</v>
      </c>
      <c r="F8" s="255"/>
      <c r="G8" s="255"/>
      <c r="H8" s="255"/>
      <c r="I8" s="255"/>
      <c r="J8" s="256"/>
    </row>
    <row r="9" spans="2:10" ht="15.75" hidden="1" thickBot="1">
      <c r="B9" s="257"/>
      <c r="C9" s="258"/>
      <c r="D9" s="259"/>
      <c r="E9" s="118"/>
      <c r="F9" s="118"/>
      <c r="G9" s="118"/>
      <c r="H9" s="118"/>
      <c r="I9" s="118"/>
      <c r="J9" s="119"/>
    </row>
    <row r="10" spans="2:10" ht="34.5">
      <c r="B10" s="665" t="s">
        <v>89</v>
      </c>
      <c r="C10" s="666" t="s">
        <v>15</v>
      </c>
      <c r="D10" s="667"/>
      <c r="E10" s="668" t="s">
        <v>571</v>
      </c>
      <c r="F10" s="669"/>
      <c r="G10" s="669"/>
      <c r="H10" s="669"/>
      <c r="I10" s="670">
        <f>I13+I35+I39+I41+I76+I108+I110+I51+I49</f>
        <v>649000</v>
      </c>
      <c r="J10" s="671"/>
    </row>
    <row r="11" spans="2:10" ht="126" hidden="1">
      <c r="B11" s="672" t="s">
        <v>982</v>
      </c>
      <c r="C11" s="673" t="s">
        <v>983</v>
      </c>
      <c r="D11" s="674" t="s">
        <v>984</v>
      </c>
      <c r="E11" s="675" t="s">
        <v>985</v>
      </c>
      <c r="F11" s="676" t="s">
        <v>1131</v>
      </c>
      <c r="G11" s="677"/>
      <c r="H11" s="677"/>
      <c r="I11" s="678"/>
      <c r="J11" s="679"/>
    </row>
    <row r="12" spans="2:10" ht="72" hidden="1">
      <c r="B12" s="672" t="s">
        <v>982</v>
      </c>
      <c r="C12" s="673" t="s">
        <v>983</v>
      </c>
      <c r="D12" s="674" t="s">
        <v>984</v>
      </c>
      <c r="E12" s="675" t="s">
        <v>985</v>
      </c>
      <c r="F12" s="676" t="s">
        <v>1158</v>
      </c>
      <c r="G12" s="677"/>
      <c r="H12" s="677"/>
      <c r="I12" s="678"/>
      <c r="J12" s="679"/>
    </row>
    <row r="13" spans="2:10" ht="17.25" hidden="1">
      <c r="B13" s="680"/>
      <c r="C13" s="681"/>
      <c r="D13" s="681"/>
      <c r="E13" s="682" t="s">
        <v>1078</v>
      </c>
      <c r="F13" s="682"/>
      <c r="G13" s="683"/>
      <c r="H13" s="683"/>
      <c r="I13" s="684">
        <f>SUM(I11:I12)</f>
        <v>0</v>
      </c>
      <c r="J13" s="685"/>
    </row>
    <row r="14" spans="2:10" ht="36" hidden="1">
      <c r="B14" s="686" t="s">
        <v>550</v>
      </c>
      <c r="C14" s="674" t="s">
        <v>536</v>
      </c>
      <c r="D14" s="674" t="s">
        <v>552</v>
      </c>
      <c r="E14" s="687" t="s">
        <v>553</v>
      </c>
      <c r="F14" s="676" t="s">
        <v>1157</v>
      </c>
      <c r="G14" s="677"/>
      <c r="H14" s="677"/>
      <c r="I14" s="678"/>
      <c r="J14" s="688"/>
    </row>
    <row r="15" spans="2:10" ht="36" hidden="1">
      <c r="B15" s="686" t="s">
        <v>550</v>
      </c>
      <c r="C15" s="674" t="s">
        <v>536</v>
      </c>
      <c r="D15" s="674" t="s">
        <v>552</v>
      </c>
      <c r="E15" s="687" t="s">
        <v>553</v>
      </c>
      <c r="F15" s="676" t="s">
        <v>1156</v>
      </c>
      <c r="G15" s="677"/>
      <c r="H15" s="677"/>
      <c r="I15" s="678"/>
      <c r="J15" s="688"/>
    </row>
    <row r="16" spans="2:10" ht="36" hidden="1">
      <c r="B16" s="686" t="s">
        <v>550</v>
      </c>
      <c r="C16" s="674" t="s">
        <v>536</v>
      </c>
      <c r="D16" s="674" t="s">
        <v>552</v>
      </c>
      <c r="E16" s="687" t="s">
        <v>553</v>
      </c>
      <c r="F16" s="676" t="s">
        <v>1155</v>
      </c>
      <c r="G16" s="677"/>
      <c r="H16" s="677"/>
      <c r="I16" s="678"/>
      <c r="J16" s="688"/>
    </row>
    <row r="17" spans="2:10" ht="54" customHeight="1" hidden="1">
      <c r="B17" s="686" t="s">
        <v>550</v>
      </c>
      <c r="C17" s="674" t="s">
        <v>536</v>
      </c>
      <c r="D17" s="674" t="s">
        <v>552</v>
      </c>
      <c r="E17" s="687" t="s">
        <v>553</v>
      </c>
      <c r="F17" s="676" t="s">
        <v>1100</v>
      </c>
      <c r="G17" s="677"/>
      <c r="H17" s="677"/>
      <c r="I17" s="678"/>
      <c r="J17" s="688"/>
    </row>
    <row r="18" spans="2:10" ht="63.75" customHeight="1" hidden="1">
      <c r="B18" s="686" t="s">
        <v>550</v>
      </c>
      <c r="C18" s="674" t="s">
        <v>536</v>
      </c>
      <c r="D18" s="674" t="s">
        <v>552</v>
      </c>
      <c r="E18" s="687" t="s">
        <v>553</v>
      </c>
      <c r="F18" s="689" t="s">
        <v>1154</v>
      </c>
      <c r="G18" s="690"/>
      <c r="H18" s="690"/>
      <c r="I18" s="691"/>
      <c r="J18" s="692"/>
    </row>
    <row r="19" spans="2:10" ht="90" hidden="1">
      <c r="B19" s="686" t="s">
        <v>550</v>
      </c>
      <c r="C19" s="674" t="s">
        <v>536</v>
      </c>
      <c r="D19" s="674" t="s">
        <v>552</v>
      </c>
      <c r="E19" s="687" t="s">
        <v>553</v>
      </c>
      <c r="F19" s="689" t="s">
        <v>1135</v>
      </c>
      <c r="G19" s="693"/>
      <c r="H19" s="693"/>
      <c r="I19" s="694"/>
      <c r="J19" s="695"/>
    </row>
    <row r="20" spans="2:10" ht="108" hidden="1">
      <c r="B20" s="686" t="s">
        <v>550</v>
      </c>
      <c r="C20" s="674" t="s">
        <v>536</v>
      </c>
      <c r="D20" s="674" t="s">
        <v>552</v>
      </c>
      <c r="E20" s="687" t="s">
        <v>553</v>
      </c>
      <c r="F20" s="689" t="s">
        <v>1136</v>
      </c>
      <c r="G20" s="693"/>
      <c r="H20" s="693"/>
      <c r="I20" s="694"/>
      <c r="J20" s="695"/>
    </row>
    <row r="21" spans="2:10" ht="90" hidden="1">
      <c r="B21" s="686" t="s">
        <v>550</v>
      </c>
      <c r="C21" s="674" t="s">
        <v>536</v>
      </c>
      <c r="D21" s="674" t="s">
        <v>552</v>
      </c>
      <c r="E21" s="687" t="s">
        <v>553</v>
      </c>
      <c r="F21" s="689" t="s">
        <v>1137</v>
      </c>
      <c r="G21" s="693"/>
      <c r="H21" s="693"/>
      <c r="I21" s="694"/>
      <c r="J21" s="695"/>
    </row>
    <row r="22" spans="2:10" ht="54" hidden="1">
      <c r="B22" s="686" t="s">
        <v>550</v>
      </c>
      <c r="C22" s="674" t="s">
        <v>536</v>
      </c>
      <c r="D22" s="674" t="s">
        <v>552</v>
      </c>
      <c r="E22" s="687" t="s">
        <v>553</v>
      </c>
      <c r="F22" s="689" t="s">
        <v>1138</v>
      </c>
      <c r="G22" s="693"/>
      <c r="H22" s="693"/>
      <c r="I22" s="694"/>
      <c r="J22" s="695"/>
    </row>
    <row r="23" spans="2:10" ht="54" hidden="1">
      <c r="B23" s="686" t="s">
        <v>550</v>
      </c>
      <c r="C23" s="674" t="s">
        <v>536</v>
      </c>
      <c r="D23" s="674" t="s">
        <v>552</v>
      </c>
      <c r="E23" s="687" t="s">
        <v>553</v>
      </c>
      <c r="F23" s="689" t="s">
        <v>1139</v>
      </c>
      <c r="G23" s="693"/>
      <c r="H23" s="693"/>
      <c r="I23" s="694"/>
      <c r="J23" s="695"/>
    </row>
    <row r="24" spans="2:10" ht="105.75" customHeight="1" hidden="1">
      <c r="B24" s="686" t="s">
        <v>550</v>
      </c>
      <c r="C24" s="674" t="s">
        <v>536</v>
      </c>
      <c r="D24" s="674" t="s">
        <v>552</v>
      </c>
      <c r="E24" s="687" t="s">
        <v>553</v>
      </c>
      <c r="F24" s="689" t="s">
        <v>1140</v>
      </c>
      <c r="G24" s="693"/>
      <c r="H24" s="693"/>
      <c r="I24" s="694"/>
      <c r="J24" s="695"/>
    </row>
    <row r="25" spans="2:10" ht="185.25" customHeight="1" hidden="1">
      <c r="B25" s="686" t="s">
        <v>550</v>
      </c>
      <c r="C25" s="674" t="s">
        <v>536</v>
      </c>
      <c r="D25" s="674" t="s">
        <v>552</v>
      </c>
      <c r="E25" s="687" t="s">
        <v>553</v>
      </c>
      <c r="F25" s="689" t="s">
        <v>1162</v>
      </c>
      <c r="G25" s="693"/>
      <c r="H25" s="693"/>
      <c r="I25" s="694"/>
      <c r="J25" s="695"/>
    </row>
    <row r="26" spans="2:10" ht="36" hidden="1">
      <c r="B26" s="686" t="s">
        <v>550</v>
      </c>
      <c r="C26" s="674" t="s">
        <v>536</v>
      </c>
      <c r="D26" s="674" t="s">
        <v>552</v>
      </c>
      <c r="E26" s="687" t="s">
        <v>553</v>
      </c>
      <c r="F26" s="689" t="s">
        <v>1101</v>
      </c>
      <c r="G26" s="693"/>
      <c r="H26" s="693"/>
      <c r="I26" s="694"/>
      <c r="J26" s="695"/>
    </row>
    <row r="27" spans="2:10" ht="54" hidden="1">
      <c r="B27" s="686" t="s">
        <v>550</v>
      </c>
      <c r="C27" s="674" t="s">
        <v>536</v>
      </c>
      <c r="D27" s="674" t="s">
        <v>552</v>
      </c>
      <c r="E27" s="687" t="s">
        <v>553</v>
      </c>
      <c r="F27" s="689" t="s">
        <v>1012</v>
      </c>
      <c r="G27" s="693"/>
      <c r="H27" s="693"/>
      <c r="I27" s="694">
        <v>0</v>
      </c>
      <c r="J27" s="695"/>
    </row>
    <row r="28" spans="2:10" ht="54" hidden="1">
      <c r="B28" s="686" t="s">
        <v>550</v>
      </c>
      <c r="C28" s="674" t="s">
        <v>536</v>
      </c>
      <c r="D28" s="674" t="s">
        <v>552</v>
      </c>
      <c r="E28" s="687" t="s">
        <v>553</v>
      </c>
      <c r="F28" s="689" t="s">
        <v>1013</v>
      </c>
      <c r="G28" s="693"/>
      <c r="H28" s="693"/>
      <c r="I28" s="694">
        <v>0</v>
      </c>
      <c r="J28" s="695"/>
    </row>
    <row r="29" spans="2:10" ht="72" hidden="1">
      <c r="B29" s="686" t="s">
        <v>550</v>
      </c>
      <c r="C29" s="674" t="s">
        <v>536</v>
      </c>
      <c r="D29" s="674" t="s">
        <v>552</v>
      </c>
      <c r="E29" s="687" t="s">
        <v>553</v>
      </c>
      <c r="F29" s="689" t="s">
        <v>1014</v>
      </c>
      <c r="G29" s="693"/>
      <c r="H29" s="693"/>
      <c r="I29" s="694">
        <v>0</v>
      </c>
      <c r="J29" s="695"/>
    </row>
    <row r="30" spans="2:10" ht="54" hidden="1">
      <c r="B30" s="686" t="s">
        <v>550</v>
      </c>
      <c r="C30" s="674" t="s">
        <v>536</v>
      </c>
      <c r="D30" s="674" t="s">
        <v>552</v>
      </c>
      <c r="E30" s="687" t="s">
        <v>553</v>
      </c>
      <c r="F30" s="689" t="s">
        <v>1015</v>
      </c>
      <c r="G30" s="693"/>
      <c r="H30" s="693"/>
      <c r="I30" s="694">
        <v>0</v>
      </c>
      <c r="J30" s="695"/>
    </row>
    <row r="31" spans="2:10" ht="54" hidden="1">
      <c r="B31" s="686" t="s">
        <v>550</v>
      </c>
      <c r="C31" s="674" t="s">
        <v>536</v>
      </c>
      <c r="D31" s="674" t="s">
        <v>552</v>
      </c>
      <c r="E31" s="687" t="s">
        <v>553</v>
      </c>
      <c r="F31" s="689" t="s">
        <v>1016</v>
      </c>
      <c r="G31" s="693"/>
      <c r="H31" s="693"/>
      <c r="I31" s="694">
        <v>0</v>
      </c>
      <c r="J31" s="695"/>
    </row>
    <row r="32" spans="2:10" ht="36" hidden="1">
      <c r="B32" s="686" t="s">
        <v>550</v>
      </c>
      <c r="C32" s="674" t="s">
        <v>536</v>
      </c>
      <c r="D32" s="674" t="s">
        <v>552</v>
      </c>
      <c r="E32" s="687" t="s">
        <v>553</v>
      </c>
      <c r="F32" s="696" t="s">
        <v>725</v>
      </c>
      <c r="G32" s="693"/>
      <c r="H32" s="693"/>
      <c r="I32" s="697"/>
      <c r="J32" s="695"/>
    </row>
    <row r="33" spans="2:10" ht="54" hidden="1">
      <c r="B33" s="686" t="s">
        <v>550</v>
      </c>
      <c r="C33" s="674" t="s">
        <v>536</v>
      </c>
      <c r="D33" s="674" t="s">
        <v>552</v>
      </c>
      <c r="E33" s="687" t="s">
        <v>553</v>
      </c>
      <c r="F33" s="696" t="s">
        <v>1017</v>
      </c>
      <c r="G33" s="693"/>
      <c r="H33" s="693"/>
      <c r="I33" s="697"/>
      <c r="J33" s="695"/>
    </row>
    <row r="34" spans="2:10" ht="36" hidden="1">
      <c r="B34" s="686" t="s">
        <v>550</v>
      </c>
      <c r="C34" s="674" t="s">
        <v>536</v>
      </c>
      <c r="D34" s="674" t="s">
        <v>552</v>
      </c>
      <c r="E34" s="687" t="s">
        <v>553</v>
      </c>
      <c r="F34" s="696" t="s">
        <v>1047</v>
      </c>
      <c r="G34" s="693"/>
      <c r="H34" s="693"/>
      <c r="I34" s="697"/>
      <c r="J34" s="695"/>
    </row>
    <row r="35" spans="2:10" ht="17.25" hidden="1">
      <c r="B35" s="680"/>
      <c r="C35" s="681"/>
      <c r="D35" s="681"/>
      <c r="E35" s="682" t="s">
        <v>572</v>
      </c>
      <c r="F35" s="682"/>
      <c r="G35" s="683"/>
      <c r="H35" s="683"/>
      <c r="I35" s="684">
        <f>SUM(I14:I34)</f>
        <v>0</v>
      </c>
      <c r="J35" s="685"/>
    </row>
    <row r="36" spans="2:10" ht="1.5" customHeight="1" hidden="1">
      <c r="B36" s="680"/>
      <c r="C36" s="681"/>
      <c r="D36" s="681"/>
      <c r="E36" s="828"/>
      <c r="F36" s="682"/>
      <c r="G36" s="683"/>
      <c r="H36" s="683"/>
      <c r="I36" s="684"/>
      <c r="J36" s="685"/>
    </row>
    <row r="37" spans="2:10" ht="132.75" customHeight="1" hidden="1">
      <c r="B37" s="672" t="s">
        <v>974</v>
      </c>
      <c r="C37" s="673" t="s">
        <v>975</v>
      </c>
      <c r="D37" s="674" t="s">
        <v>552</v>
      </c>
      <c r="E37" s="675" t="s">
        <v>977</v>
      </c>
      <c r="F37" s="676" t="s">
        <v>1132</v>
      </c>
      <c r="G37" s="677"/>
      <c r="H37" s="677"/>
      <c r="I37" s="678"/>
      <c r="J37" s="679"/>
    </row>
    <row r="38" spans="2:10" ht="112.5" customHeight="1" hidden="1">
      <c r="B38" s="672" t="s">
        <v>974</v>
      </c>
      <c r="C38" s="673" t="s">
        <v>975</v>
      </c>
      <c r="D38" s="674" t="s">
        <v>552</v>
      </c>
      <c r="E38" s="675" t="s">
        <v>977</v>
      </c>
      <c r="F38" s="676" t="s">
        <v>1133</v>
      </c>
      <c r="G38" s="677"/>
      <c r="H38" s="677"/>
      <c r="I38" s="678"/>
      <c r="J38" s="679"/>
    </row>
    <row r="39" spans="2:10" ht="17.25" hidden="1">
      <c r="B39" s="680"/>
      <c r="C39" s="681"/>
      <c r="D39" s="681"/>
      <c r="E39" s="682" t="s">
        <v>1018</v>
      </c>
      <c r="F39" s="682"/>
      <c r="G39" s="683"/>
      <c r="H39" s="683"/>
      <c r="I39" s="684">
        <f>SUM(I37:I38)</f>
        <v>0</v>
      </c>
      <c r="J39" s="685"/>
    </row>
    <row r="40" spans="2:10" ht="90" hidden="1">
      <c r="B40" s="672" t="s">
        <v>976</v>
      </c>
      <c r="C40" s="673" t="s">
        <v>56</v>
      </c>
      <c r="D40" s="674" t="s">
        <v>552</v>
      </c>
      <c r="E40" s="675" t="s">
        <v>1019</v>
      </c>
      <c r="F40" s="676" t="s">
        <v>1141</v>
      </c>
      <c r="G40" s="677"/>
      <c r="H40" s="677"/>
      <c r="I40" s="678"/>
      <c r="J40" s="679"/>
    </row>
    <row r="41" spans="2:10" ht="17.25" hidden="1">
      <c r="B41" s="680"/>
      <c r="C41" s="681"/>
      <c r="D41" s="681"/>
      <c r="E41" s="682" t="s">
        <v>1020</v>
      </c>
      <c r="F41" s="682"/>
      <c r="G41" s="683"/>
      <c r="H41" s="683"/>
      <c r="I41" s="684">
        <f>SUM(I40)</f>
        <v>0</v>
      </c>
      <c r="J41" s="685"/>
    </row>
    <row r="42" spans="2:10" ht="77.25" customHeight="1" hidden="1">
      <c r="B42" s="686" t="s">
        <v>554</v>
      </c>
      <c r="C42" s="674" t="s">
        <v>538</v>
      </c>
      <c r="D42" s="674" t="s">
        <v>552</v>
      </c>
      <c r="E42" s="687" t="s">
        <v>561</v>
      </c>
      <c r="F42" s="676" t="s">
        <v>1105</v>
      </c>
      <c r="G42" s="690"/>
      <c r="H42" s="690"/>
      <c r="I42" s="691"/>
      <c r="J42" s="692"/>
    </row>
    <row r="43" spans="2:10" ht="17.25" hidden="1">
      <c r="B43" s="680"/>
      <c r="C43" s="681"/>
      <c r="D43" s="681"/>
      <c r="E43" s="682" t="s">
        <v>573</v>
      </c>
      <c r="F43" s="682"/>
      <c r="G43" s="683"/>
      <c r="H43" s="683"/>
      <c r="I43" s="684">
        <f>SUM(I42:I42)</f>
        <v>0</v>
      </c>
      <c r="J43" s="685"/>
    </row>
    <row r="44" spans="2:10" ht="17.25">
      <c r="B44" s="680"/>
      <c r="C44" s="681"/>
      <c r="D44" s="681"/>
      <c r="E44" s="682"/>
      <c r="F44" s="682"/>
      <c r="G44" s="683"/>
      <c r="H44" s="683"/>
      <c r="I44" s="684"/>
      <c r="J44" s="685"/>
    </row>
    <row r="45" spans="2:10" ht="54">
      <c r="B45" s="901" t="s">
        <v>1168</v>
      </c>
      <c r="C45" s="887" t="s">
        <v>1169</v>
      </c>
      <c r="D45" s="887" t="s">
        <v>297</v>
      </c>
      <c r="E45" s="377" t="s">
        <v>1170</v>
      </c>
      <c r="F45" s="902" t="s">
        <v>1173</v>
      </c>
      <c r="G45" s="683"/>
      <c r="H45" s="683"/>
      <c r="I45" s="903">
        <v>200000</v>
      </c>
      <c r="J45" s="685"/>
    </row>
    <row r="46" spans="2:10" ht="54">
      <c r="B46" s="901" t="s">
        <v>1168</v>
      </c>
      <c r="C46" s="887" t="s">
        <v>1169</v>
      </c>
      <c r="D46" s="887" t="s">
        <v>297</v>
      </c>
      <c r="E46" s="377" t="s">
        <v>1170</v>
      </c>
      <c r="F46" s="902" t="s">
        <v>1174</v>
      </c>
      <c r="G46" s="683"/>
      <c r="H46" s="683"/>
      <c r="I46" s="903">
        <v>200000</v>
      </c>
      <c r="J46" s="685"/>
    </row>
    <row r="47" spans="2:10" ht="54">
      <c r="B47" s="901" t="s">
        <v>1168</v>
      </c>
      <c r="C47" s="887" t="s">
        <v>1169</v>
      </c>
      <c r="D47" s="887" t="s">
        <v>297</v>
      </c>
      <c r="E47" s="377" t="s">
        <v>1170</v>
      </c>
      <c r="F47" s="902" t="s">
        <v>1175</v>
      </c>
      <c r="G47" s="683"/>
      <c r="H47" s="683"/>
      <c r="I47" s="903">
        <v>200000</v>
      </c>
      <c r="J47" s="685"/>
    </row>
    <row r="48" spans="2:10" ht="72">
      <c r="B48" s="901" t="s">
        <v>1168</v>
      </c>
      <c r="C48" s="887" t="s">
        <v>1169</v>
      </c>
      <c r="D48" s="887" t="s">
        <v>297</v>
      </c>
      <c r="E48" s="377" t="s">
        <v>1170</v>
      </c>
      <c r="F48" s="902" t="s">
        <v>1176</v>
      </c>
      <c r="G48" s="683"/>
      <c r="H48" s="683"/>
      <c r="I48" s="903">
        <v>49000</v>
      </c>
      <c r="J48" s="685"/>
    </row>
    <row r="49" spans="2:10" ht="17.25">
      <c r="B49" s="680"/>
      <c r="C49" s="681"/>
      <c r="D49" s="681"/>
      <c r="E49" s="904" t="s">
        <v>1177</v>
      </c>
      <c r="F49" s="682"/>
      <c r="G49" s="683"/>
      <c r="H49" s="683"/>
      <c r="I49" s="684">
        <f>I45+I46+I47+I48</f>
        <v>649000</v>
      </c>
      <c r="J49" s="685"/>
    </row>
    <row r="50" spans="2:10" ht="72" hidden="1">
      <c r="B50" s="686" t="s">
        <v>979</v>
      </c>
      <c r="C50" s="674" t="s">
        <v>980</v>
      </c>
      <c r="D50" s="674" t="s">
        <v>297</v>
      </c>
      <c r="E50" s="687" t="s">
        <v>1021</v>
      </c>
      <c r="F50" s="676" t="s">
        <v>1134</v>
      </c>
      <c r="G50" s="690"/>
      <c r="H50" s="690"/>
      <c r="I50" s="678"/>
      <c r="J50" s="692"/>
    </row>
    <row r="51" spans="2:10" ht="17.25" hidden="1">
      <c r="B51" s="680"/>
      <c r="C51" s="681"/>
      <c r="D51" s="681"/>
      <c r="E51" s="682" t="s">
        <v>1022</v>
      </c>
      <c r="F51" s="682"/>
      <c r="G51" s="683"/>
      <c r="H51" s="683"/>
      <c r="I51" s="684">
        <f>SUM(I50)</f>
        <v>0</v>
      </c>
      <c r="J51" s="685"/>
    </row>
    <row r="52" spans="2:11" ht="54" hidden="1">
      <c r="B52" s="686" t="s">
        <v>555</v>
      </c>
      <c r="C52" s="674" t="s">
        <v>537</v>
      </c>
      <c r="D52" s="674" t="s">
        <v>562</v>
      </c>
      <c r="E52" s="687" t="s">
        <v>574</v>
      </c>
      <c r="F52" s="689" t="s">
        <v>1106</v>
      </c>
      <c r="G52" s="690"/>
      <c r="H52" s="690"/>
      <c r="I52" s="691"/>
      <c r="J52" s="692"/>
      <c r="K52" s="698"/>
    </row>
    <row r="53" spans="2:11" ht="112.5" customHeight="1" hidden="1">
      <c r="B53" s="686" t="s">
        <v>555</v>
      </c>
      <c r="C53" s="674" t="s">
        <v>537</v>
      </c>
      <c r="D53" s="674" t="s">
        <v>562</v>
      </c>
      <c r="E53" s="687" t="s">
        <v>574</v>
      </c>
      <c r="F53" s="689" t="s">
        <v>1107</v>
      </c>
      <c r="G53" s="693"/>
      <c r="H53" s="693"/>
      <c r="I53" s="697"/>
      <c r="J53" s="695"/>
      <c r="K53" s="698"/>
    </row>
    <row r="54" spans="2:11" ht="78.75" customHeight="1" hidden="1">
      <c r="B54" s="686" t="s">
        <v>555</v>
      </c>
      <c r="C54" s="674" t="s">
        <v>537</v>
      </c>
      <c r="D54" s="674" t="s">
        <v>562</v>
      </c>
      <c r="E54" s="687" t="s">
        <v>574</v>
      </c>
      <c r="F54" s="689" t="s">
        <v>1108</v>
      </c>
      <c r="G54" s="693"/>
      <c r="H54" s="693"/>
      <c r="I54" s="697"/>
      <c r="J54" s="695"/>
      <c r="K54" s="698"/>
    </row>
    <row r="55" spans="2:11" ht="54" hidden="1">
      <c r="B55" s="686" t="s">
        <v>555</v>
      </c>
      <c r="C55" s="674" t="s">
        <v>537</v>
      </c>
      <c r="D55" s="674" t="s">
        <v>562</v>
      </c>
      <c r="E55" s="687" t="s">
        <v>574</v>
      </c>
      <c r="F55" s="689" t="s">
        <v>1149</v>
      </c>
      <c r="G55" s="693"/>
      <c r="H55" s="693"/>
      <c r="I55" s="697"/>
      <c r="J55" s="695"/>
      <c r="K55" s="698"/>
    </row>
    <row r="56" spans="2:11" ht="75" customHeight="1" hidden="1">
      <c r="B56" s="686" t="s">
        <v>555</v>
      </c>
      <c r="C56" s="674" t="s">
        <v>537</v>
      </c>
      <c r="D56" s="674" t="s">
        <v>562</v>
      </c>
      <c r="E56" s="687" t="s">
        <v>574</v>
      </c>
      <c r="F56" s="689" t="s">
        <v>1109</v>
      </c>
      <c r="G56" s="693"/>
      <c r="H56" s="693"/>
      <c r="I56" s="697"/>
      <c r="J56" s="695"/>
      <c r="K56" s="698"/>
    </row>
    <row r="57" spans="2:11" ht="75" customHeight="1" hidden="1">
      <c r="B57" s="686" t="s">
        <v>555</v>
      </c>
      <c r="C57" s="674" t="s">
        <v>537</v>
      </c>
      <c r="D57" s="674" t="s">
        <v>562</v>
      </c>
      <c r="E57" s="687" t="s">
        <v>574</v>
      </c>
      <c r="F57" s="689" t="s">
        <v>1110</v>
      </c>
      <c r="G57" s="693"/>
      <c r="H57" s="693"/>
      <c r="I57" s="697"/>
      <c r="J57" s="695"/>
      <c r="K57" s="698"/>
    </row>
    <row r="58" spans="2:11" ht="54" hidden="1">
      <c r="B58" s="686" t="s">
        <v>555</v>
      </c>
      <c r="C58" s="674" t="s">
        <v>537</v>
      </c>
      <c r="D58" s="674" t="s">
        <v>562</v>
      </c>
      <c r="E58" s="687" t="s">
        <v>574</v>
      </c>
      <c r="F58" s="689" t="s">
        <v>1149</v>
      </c>
      <c r="G58" s="693"/>
      <c r="H58" s="693"/>
      <c r="I58" s="697"/>
      <c r="J58" s="695"/>
      <c r="K58" s="698"/>
    </row>
    <row r="59" spans="2:11" ht="54" hidden="1">
      <c r="B59" s="686" t="s">
        <v>555</v>
      </c>
      <c r="C59" s="674" t="s">
        <v>537</v>
      </c>
      <c r="D59" s="674" t="s">
        <v>562</v>
      </c>
      <c r="E59" s="687" t="s">
        <v>574</v>
      </c>
      <c r="F59" s="689" t="s">
        <v>1153</v>
      </c>
      <c r="G59" s="693"/>
      <c r="H59" s="693"/>
      <c r="I59" s="697"/>
      <c r="J59" s="695"/>
      <c r="K59" s="698"/>
    </row>
    <row r="60" spans="2:11" ht="54" hidden="1">
      <c r="B60" s="686" t="s">
        <v>555</v>
      </c>
      <c r="C60" s="674" t="s">
        <v>537</v>
      </c>
      <c r="D60" s="674" t="s">
        <v>562</v>
      </c>
      <c r="E60" s="687" t="s">
        <v>574</v>
      </c>
      <c r="F60" s="689" t="s">
        <v>1152</v>
      </c>
      <c r="G60" s="693"/>
      <c r="H60" s="693"/>
      <c r="I60" s="697"/>
      <c r="J60" s="695"/>
      <c r="K60" s="698"/>
    </row>
    <row r="61" spans="2:11" ht="54" hidden="1">
      <c r="B61" s="686" t="s">
        <v>555</v>
      </c>
      <c r="C61" s="674" t="s">
        <v>537</v>
      </c>
      <c r="D61" s="674" t="s">
        <v>562</v>
      </c>
      <c r="E61" s="687" t="s">
        <v>574</v>
      </c>
      <c r="F61" s="689" t="s">
        <v>1151</v>
      </c>
      <c r="G61" s="693"/>
      <c r="H61" s="693"/>
      <c r="I61" s="697"/>
      <c r="J61" s="695"/>
      <c r="K61" s="698"/>
    </row>
    <row r="62" spans="2:11" ht="77.25" customHeight="1" hidden="1">
      <c r="B62" s="686" t="s">
        <v>555</v>
      </c>
      <c r="C62" s="674" t="s">
        <v>537</v>
      </c>
      <c r="D62" s="674" t="s">
        <v>562</v>
      </c>
      <c r="E62" s="687" t="s">
        <v>574</v>
      </c>
      <c r="F62" s="689" t="s">
        <v>1119</v>
      </c>
      <c r="G62" s="693"/>
      <c r="H62" s="693"/>
      <c r="I62" s="697"/>
      <c r="J62" s="695"/>
      <c r="K62" s="698"/>
    </row>
    <row r="63" spans="2:11" ht="54" hidden="1">
      <c r="B63" s="686" t="s">
        <v>555</v>
      </c>
      <c r="C63" s="674" t="s">
        <v>537</v>
      </c>
      <c r="D63" s="674" t="s">
        <v>562</v>
      </c>
      <c r="E63" s="687" t="s">
        <v>574</v>
      </c>
      <c r="F63" s="689" t="s">
        <v>1150</v>
      </c>
      <c r="G63" s="693"/>
      <c r="H63" s="693"/>
      <c r="I63" s="697"/>
      <c r="J63" s="695"/>
      <c r="K63" s="698"/>
    </row>
    <row r="64" spans="2:11" ht="54" hidden="1">
      <c r="B64" s="686" t="s">
        <v>555</v>
      </c>
      <c r="C64" s="674" t="s">
        <v>537</v>
      </c>
      <c r="D64" s="674" t="s">
        <v>562</v>
      </c>
      <c r="E64" s="687" t="s">
        <v>574</v>
      </c>
      <c r="F64" s="689"/>
      <c r="G64" s="693"/>
      <c r="H64" s="693"/>
      <c r="I64" s="697"/>
      <c r="J64" s="695"/>
      <c r="K64" s="698"/>
    </row>
    <row r="65" spans="2:11" ht="54" hidden="1">
      <c r="B65" s="686" t="s">
        <v>555</v>
      </c>
      <c r="C65" s="674" t="s">
        <v>537</v>
      </c>
      <c r="D65" s="674" t="s">
        <v>562</v>
      </c>
      <c r="E65" s="687" t="s">
        <v>574</v>
      </c>
      <c r="F65" s="689"/>
      <c r="G65" s="693"/>
      <c r="H65" s="693"/>
      <c r="I65" s="697"/>
      <c r="J65" s="695"/>
      <c r="K65" s="698"/>
    </row>
    <row r="66" spans="2:11" ht="54" hidden="1">
      <c r="B66" s="686" t="s">
        <v>555</v>
      </c>
      <c r="C66" s="674" t="s">
        <v>537</v>
      </c>
      <c r="D66" s="674" t="s">
        <v>562</v>
      </c>
      <c r="E66" s="687" t="s">
        <v>574</v>
      </c>
      <c r="F66" s="689" t="s">
        <v>1023</v>
      </c>
      <c r="G66" s="693"/>
      <c r="H66" s="693"/>
      <c r="I66" s="697"/>
      <c r="J66" s="695"/>
      <c r="K66" s="698"/>
    </row>
    <row r="67" spans="2:10" ht="54" hidden="1">
      <c r="B67" s="686" t="s">
        <v>555</v>
      </c>
      <c r="C67" s="674" t="s">
        <v>537</v>
      </c>
      <c r="D67" s="674" t="s">
        <v>562</v>
      </c>
      <c r="E67" s="687" t="s">
        <v>574</v>
      </c>
      <c r="F67" s="689" t="s">
        <v>1024</v>
      </c>
      <c r="G67" s="693"/>
      <c r="H67" s="693"/>
      <c r="I67" s="697"/>
      <c r="J67" s="695"/>
    </row>
    <row r="68" spans="2:10" ht="54" hidden="1">
      <c r="B68" s="686" t="s">
        <v>555</v>
      </c>
      <c r="C68" s="674" t="s">
        <v>537</v>
      </c>
      <c r="D68" s="674" t="s">
        <v>562</v>
      </c>
      <c r="E68" s="687" t="s">
        <v>574</v>
      </c>
      <c r="F68" s="689" t="s">
        <v>1025</v>
      </c>
      <c r="G68" s="693"/>
      <c r="H68" s="693"/>
      <c r="I68" s="697"/>
      <c r="J68" s="695"/>
    </row>
    <row r="69" spans="2:10" ht="54" hidden="1">
      <c r="B69" s="686" t="s">
        <v>555</v>
      </c>
      <c r="C69" s="674" t="s">
        <v>537</v>
      </c>
      <c r="D69" s="674" t="s">
        <v>562</v>
      </c>
      <c r="E69" s="687" t="s">
        <v>574</v>
      </c>
      <c r="F69" s="689" t="s">
        <v>1026</v>
      </c>
      <c r="G69" s="693"/>
      <c r="H69" s="693"/>
      <c r="I69" s="697"/>
      <c r="J69" s="695"/>
    </row>
    <row r="70" spans="2:10" ht="108" hidden="1">
      <c r="B70" s="686" t="s">
        <v>555</v>
      </c>
      <c r="C70" s="674" t="s">
        <v>537</v>
      </c>
      <c r="D70" s="674" t="s">
        <v>562</v>
      </c>
      <c r="E70" s="687" t="s">
        <v>574</v>
      </c>
      <c r="F70" s="689" t="s">
        <v>1027</v>
      </c>
      <c r="G70" s="693"/>
      <c r="H70" s="693"/>
      <c r="I70" s="697"/>
      <c r="J70" s="695"/>
    </row>
    <row r="71" spans="2:10" ht="54" hidden="1">
      <c r="B71" s="686" t="s">
        <v>555</v>
      </c>
      <c r="C71" s="674" t="s">
        <v>537</v>
      </c>
      <c r="D71" s="674" t="s">
        <v>562</v>
      </c>
      <c r="E71" s="687" t="s">
        <v>574</v>
      </c>
      <c r="F71" s="689" t="s">
        <v>1028</v>
      </c>
      <c r="G71" s="693"/>
      <c r="H71" s="693"/>
      <c r="I71" s="697"/>
      <c r="J71" s="695"/>
    </row>
    <row r="72" spans="2:10" ht="54" hidden="1">
      <c r="B72" s="686" t="s">
        <v>555</v>
      </c>
      <c r="C72" s="674" t="s">
        <v>537</v>
      </c>
      <c r="D72" s="674" t="s">
        <v>562</v>
      </c>
      <c r="E72" s="687" t="s">
        <v>574</v>
      </c>
      <c r="F72" s="689" t="s">
        <v>1029</v>
      </c>
      <c r="G72" s="693"/>
      <c r="H72" s="693"/>
      <c r="I72" s="697"/>
      <c r="J72" s="695"/>
    </row>
    <row r="73" spans="2:10" ht="72" hidden="1">
      <c r="B73" s="686" t="s">
        <v>555</v>
      </c>
      <c r="C73" s="674" t="s">
        <v>537</v>
      </c>
      <c r="D73" s="674" t="s">
        <v>562</v>
      </c>
      <c r="E73" s="687" t="s">
        <v>574</v>
      </c>
      <c r="F73" s="689" t="s">
        <v>1030</v>
      </c>
      <c r="G73" s="693"/>
      <c r="H73" s="693"/>
      <c r="I73" s="697"/>
      <c r="J73" s="695"/>
    </row>
    <row r="74" spans="2:10" ht="54" hidden="1">
      <c r="B74" s="686" t="s">
        <v>555</v>
      </c>
      <c r="C74" s="674" t="s">
        <v>537</v>
      </c>
      <c r="D74" s="674" t="s">
        <v>562</v>
      </c>
      <c r="E74" s="687" t="s">
        <v>574</v>
      </c>
      <c r="F74" s="689" t="s">
        <v>1031</v>
      </c>
      <c r="G74" s="693"/>
      <c r="H74" s="693"/>
      <c r="I74" s="697"/>
      <c r="J74" s="695"/>
    </row>
    <row r="75" spans="2:10" ht="54" hidden="1">
      <c r="B75" s="686" t="s">
        <v>555</v>
      </c>
      <c r="C75" s="674" t="s">
        <v>537</v>
      </c>
      <c r="D75" s="674" t="s">
        <v>562</v>
      </c>
      <c r="E75" s="687" t="s">
        <v>574</v>
      </c>
      <c r="F75" s="699" t="s">
        <v>1032</v>
      </c>
      <c r="G75" s="693"/>
      <c r="H75" s="693"/>
      <c r="I75" s="697"/>
      <c r="J75" s="695"/>
    </row>
    <row r="76" spans="2:10" ht="17.25" hidden="1">
      <c r="B76" s="680"/>
      <c r="C76" s="681"/>
      <c r="D76" s="681"/>
      <c r="E76" s="682" t="s">
        <v>575</v>
      </c>
      <c r="F76" s="682"/>
      <c r="G76" s="683"/>
      <c r="H76" s="683"/>
      <c r="I76" s="684">
        <f>SUM(I52:I75)</f>
        <v>0</v>
      </c>
      <c r="J76" s="685"/>
    </row>
    <row r="77" spans="2:10" ht="121.5" customHeight="1" hidden="1">
      <c r="B77" s="700" t="s">
        <v>1088</v>
      </c>
      <c r="C77" s="701">
        <v>7463</v>
      </c>
      <c r="D77" s="702" t="s">
        <v>562</v>
      </c>
      <c r="E77" s="703" t="s">
        <v>1111</v>
      </c>
      <c r="F77" s="703" t="s">
        <v>1149</v>
      </c>
      <c r="G77" s="690"/>
      <c r="H77" s="690"/>
      <c r="I77" s="691"/>
      <c r="J77" s="692"/>
    </row>
    <row r="78" spans="2:10" ht="18" hidden="1">
      <c r="B78" s="704"/>
      <c r="C78" s="705"/>
      <c r="D78" s="705"/>
      <c r="E78" s="706"/>
      <c r="F78" s="707"/>
      <c r="G78" s="708"/>
      <c r="H78" s="708"/>
      <c r="I78" s="709"/>
      <c r="J78" s="710"/>
    </row>
    <row r="79" spans="2:10" ht="18" hidden="1" thickBot="1">
      <c r="B79" s="711"/>
      <c r="C79" s="712"/>
      <c r="D79" s="712"/>
      <c r="E79" s="713"/>
      <c r="F79" s="714"/>
      <c r="G79" s="715"/>
      <c r="H79" s="715"/>
      <c r="I79" s="716"/>
      <c r="J79" s="717"/>
    </row>
    <row r="80" spans="2:10" ht="18" hidden="1">
      <c r="B80" s="686"/>
      <c r="C80" s="674"/>
      <c r="D80" s="674"/>
      <c r="E80" s="718"/>
      <c r="F80" s="696"/>
      <c r="G80" s="693"/>
      <c r="H80" s="693"/>
      <c r="I80" s="697"/>
      <c r="J80" s="695"/>
    </row>
    <row r="81" spans="2:10" ht="18" hidden="1">
      <c r="B81" s="686"/>
      <c r="C81" s="674"/>
      <c r="D81" s="674"/>
      <c r="E81" s="718"/>
      <c r="F81" s="687"/>
      <c r="G81" s="690"/>
      <c r="H81" s="690"/>
      <c r="I81" s="691"/>
      <c r="J81" s="692"/>
    </row>
    <row r="82" spans="2:10" ht="76.5" customHeight="1" hidden="1">
      <c r="B82" s="686"/>
      <c r="C82" s="674"/>
      <c r="D82" s="674"/>
      <c r="E82" s="718"/>
      <c r="F82" s="689"/>
      <c r="G82" s="690"/>
      <c r="H82" s="690"/>
      <c r="I82" s="691"/>
      <c r="J82" s="692"/>
    </row>
    <row r="83" spans="2:10" ht="18" hidden="1">
      <c r="B83" s="719"/>
      <c r="C83" s="720"/>
      <c r="D83" s="720"/>
      <c r="E83" s="721"/>
      <c r="F83" s="722"/>
      <c r="G83" s="723"/>
      <c r="H83" s="723"/>
      <c r="I83" s="724"/>
      <c r="J83" s="725"/>
    </row>
    <row r="84" spans="2:10" ht="18" hidden="1" thickBot="1">
      <c r="B84" s="711"/>
      <c r="C84" s="712"/>
      <c r="D84" s="712"/>
      <c r="E84" s="713"/>
      <c r="F84" s="726"/>
      <c r="G84" s="715"/>
      <c r="H84" s="715"/>
      <c r="I84" s="716"/>
      <c r="J84" s="717"/>
    </row>
    <row r="85" spans="2:10" ht="18" hidden="1">
      <c r="B85" s="686"/>
      <c r="C85" s="674"/>
      <c r="D85" s="674"/>
      <c r="E85" s="687"/>
      <c r="F85" s="696"/>
      <c r="G85" s="708"/>
      <c r="H85" s="708"/>
      <c r="I85" s="709"/>
      <c r="J85" s="710"/>
    </row>
    <row r="86" spans="2:10" ht="54" hidden="1">
      <c r="B86" s="727"/>
      <c r="C86" s="728"/>
      <c r="D86" s="728"/>
      <c r="E86" s="703" t="s">
        <v>345</v>
      </c>
      <c r="F86" s="689" t="s">
        <v>453</v>
      </c>
      <c r="G86" s="690"/>
      <c r="H86" s="690"/>
      <c r="I86" s="691"/>
      <c r="J86" s="692"/>
    </row>
    <row r="87" spans="2:10" ht="54" hidden="1">
      <c r="B87" s="727"/>
      <c r="C87" s="728"/>
      <c r="D87" s="728"/>
      <c r="E87" s="703" t="s">
        <v>345</v>
      </c>
      <c r="F87" s="689" t="s">
        <v>452</v>
      </c>
      <c r="G87" s="690"/>
      <c r="H87" s="690"/>
      <c r="I87" s="691"/>
      <c r="J87" s="692"/>
    </row>
    <row r="88" spans="2:10" ht="54" hidden="1">
      <c r="B88" s="729"/>
      <c r="C88" s="723"/>
      <c r="D88" s="723"/>
      <c r="E88" s="730" t="s">
        <v>345</v>
      </c>
      <c r="F88" s="722" t="s">
        <v>451</v>
      </c>
      <c r="G88" s="723"/>
      <c r="H88" s="723"/>
      <c r="I88" s="724"/>
      <c r="J88" s="725"/>
    </row>
    <row r="89" spans="2:10" ht="35.25" hidden="1" thickBot="1">
      <c r="B89" s="711" t="s">
        <v>286</v>
      </c>
      <c r="C89" s="712" t="s">
        <v>285</v>
      </c>
      <c r="D89" s="731"/>
      <c r="E89" s="713" t="s">
        <v>179</v>
      </c>
      <c r="F89" s="732"/>
      <c r="G89" s="733"/>
      <c r="H89" s="733"/>
      <c r="I89" s="716">
        <f>I90+I91+I92+I93+I94+I95+I96+I97+I98+I99+I100+I101+I102+I103+I104+I105+I106</f>
        <v>0</v>
      </c>
      <c r="J89" s="734"/>
    </row>
    <row r="90" spans="2:10" ht="54" hidden="1">
      <c r="B90" s="686" t="s">
        <v>371</v>
      </c>
      <c r="C90" s="674" t="s">
        <v>372</v>
      </c>
      <c r="D90" s="674" t="s">
        <v>184</v>
      </c>
      <c r="E90" s="718" t="s">
        <v>462</v>
      </c>
      <c r="F90" s="696" t="s">
        <v>454</v>
      </c>
      <c r="G90" s="693"/>
      <c r="H90" s="693"/>
      <c r="I90" s="697"/>
      <c r="J90" s="695"/>
    </row>
    <row r="91" spans="2:10" ht="36" hidden="1">
      <c r="B91" s="1070" t="s">
        <v>373</v>
      </c>
      <c r="C91" s="1073" t="s">
        <v>374</v>
      </c>
      <c r="D91" s="1073" t="s">
        <v>379</v>
      </c>
      <c r="E91" s="1076" t="s">
        <v>380</v>
      </c>
      <c r="F91" s="696" t="s">
        <v>455</v>
      </c>
      <c r="G91" s="690"/>
      <c r="H91" s="690"/>
      <c r="I91" s="697"/>
      <c r="J91" s="692"/>
    </row>
    <row r="92" spans="2:10" ht="36" hidden="1">
      <c r="B92" s="1071"/>
      <c r="C92" s="1074"/>
      <c r="D92" s="1074"/>
      <c r="E92" s="1074"/>
      <c r="F92" s="689" t="s">
        <v>456</v>
      </c>
      <c r="G92" s="690"/>
      <c r="H92" s="690"/>
      <c r="I92" s="691"/>
      <c r="J92" s="692"/>
    </row>
    <row r="93" spans="2:10" ht="54" hidden="1">
      <c r="B93" s="1071"/>
      <c r="C93" s="1074"/>
      <c r="D93" s="1074"/>
      <c r="E93" s="1074"/>
      <c r="F93" s="696" t="s">
        <v>457</v>
      </c>
      <c r="G93" s="690"/>
      <c r="H93" s="690"/>
      <c r="I93" s="697"/>
      <c r="J93" s="692"/>
    </row>
    <row r="94" spans="2:10" ht="54" hidden="1">
      <c r="B94" s="1071"/>
      <c r="C94" s="1074"/>
      <c r="D94" s="1074"/>
      <c r="E94" s="1074"/>
      <c r="F94" s="689" t="s">
        <v>458</v>
      </c>
      <c r="G94" s="690"/>
      <c r="H94" s="690"/>
      <c r="I94" s="691"/>
      <c r="J94" s="692"/>
    </row>
    <row r="95" spans="2:10" ht="36" hidden="1">
      <c r="B95" s="1071"/>
      <c r="C95" s="1074"/>
      <c r="D95" s="1074"/>
      <c r="E95" s="1074"/>
      <c r="F95" s="696" t="s">
        <v>459</v>
      </c>
      <c r="G95" s="690"/>
      <c r="H95" s="690"/>
      <c r="I95" s="697"/>
      <c r="J95" s="692"/>
    </row>
    <row r="96" spans="2:10" ht="36" hidden="1">
      <c r="B96" s="1071"/>
      <c r="C96" s="1074"/>
      <c r="D96" s="1074"/>
      <c r="E96" s="1074"/>
      <c r="F96" s="696" t="s">
        <v>424</v>
      </c>
      <c r="G96" s="690"/>
      <c r="H96" s="690"/>
      <c r="I96" s="697"/>
      <c r="J96" s="692"/>
    </row>
    <row r="97" spans="2:10" ht="36" hidden="1">
      <c r="B97" s="1072"/>
      <c r="C97" s="1075"/>
      <c r="D97" s="1075"/>
      <c r="E97" s="1075"/>
      <c r="F97" s="696" t="s">
        <v>460</v>
      </c>
      <c r="G97" s="690"/>
      <c r="H97" s="690"/>
      <c r="I97" s="697"/>
      <c r="J97" s="692"/>
    </row>
    <row r="98" spans="2:10" ht="126" hidden="1">
      <c r="B98" s="686" t="s">
        <v>375</v>
      </c>
      <c r="C98" s="735" t="s">
        <v>376</v>
      </c>
      <c r="D98" s="674" t="s">
        <v>184</v>
      </c>
      <c r="E98" s="718" t="s">
        <v>381</v>
      </c>
      <c r="F98" s="707" t="s">
        <v>468</v>
      </c>
      <c r="G98" s="690"/>
      <c r="H98" s="690"/>
      <c r="I98" s="697"/>
      <c r="J98" s="692"/>
    </row>
    <row r="99" spans="2:10" ht="51" customHeight="1" hidden="1">
      <c r="B99" s="686" t="s">
        <v>378</v>
      </c>
      <c r="C99" s="674" t="s">
        <v>377</v>
      </c>
      <c r="D99" s="674" t="s">
        <v>184</v>
      </c>
      <c r="E99" s="736" t="s">
        <v>382</v>
      </c>
      <c r="F99" s="737" t="s">
        <v>461</v>
      </c>
      <c r="G99" s="738"/>
      <c r="H99" s="690"/>
      <c r="I99" s="697"/>
      <c r="J99" s="692"/>
    </row>
    <row r="100" spans="2:10" ht="36" hidden="1">
      <c r="B100" s="1070" t="s">
        <v>287</v>
      </c>
      <c r="C100" s="1073" t="s">
        <v>288</v>
      </c>
      <c r="D100" s="1073" t="s">
        <v>184</v>
      </c>
      <c r="E100" s="1076" t="s">
        <v>289</v>
      </c>
      <c r="F100" s="696" t="s">
        <v>463</v>
      </c>
      <c r="G100" s="690"/>
      <c r="H100" s="690"/>
      <c r="I100" s="697"/>
      <c r="J100" s="692"/>
    </row>
    <row r="101" spans="2:10" ht="36" hidden="1">
      <c r="B101" s="1071"/>
      <c r="C101" s="1074"/>
      <c r="D101" s="1074"/>
      <c r="E101" s="1074"/>
      <c r="F101" s="696" t="s">
        <v>464</v>
      </c>
      <c r="G101" s="690"/>
      <c r="H101" s="690"/>
      <c r="I101" s="697"/>
      <c r="J101" s="692"/>
    </row>
    <row r="102" spans="2:10" ht="36" hidden="1">
      <c r="B102" s="1071"/>
      <c r="C102" s="1074"/>
      <c r="D102" s="1074"/>
      <c r="E102" s="1074"/>
      <c r="F102" s="696" t="s">
        <v>465</v>
      </c>
      <c r="G102" s="690"/>
      <c r="H102" s="690"/>
      <c r="I102" s="697"/>
      <c r="J102" s="692"/>
    </row>
    <row r="103" spans="2:10" ht="36" hidden="1">
      <c r="B103" s="1071"/>
      <c r="C103" s="1074"/>
      <c r="D103" s="1074"/>
      <c r="E103" s="1074"/>
      <c r="F103" s="696" t="s">
        <v>429</v>
      </c>
      <c r="G103" s="690"/>
      <c r="H103" s="690"/>
      <c r="I103" s="697"/>
      <c r="J103" s="692"/>
    </row>
    <row r="104" spans="2:10" ht="36" hidden="1">
      <c r="B104" s="1071"/>
      <c r="C104" s="1074"/>
      <c r="D104" s="1074"/>
      <c r="E104" s="1074"/>
      <c r="F104" s="696" t="s">
        <v>466</v>
      </c>
      <c r="G104" s="690"/>
      <c r="H104" s="690"/>
      <c r="I104" s="697"/>
      <c r="J104" s="692"/>
    </row>
    <row r="105" spans="2:10" ht="26.25" customHeight="1" hidden="1">
      <c r="B105" s="1071"/>
      <c r="C105" s="1074"/>
      <c r="D105" s="1074"/>
      <c r="E105" s="1074"/>
      <c r="F105" s="696" t="s">
        <v>467</v>
      </c>
      <c r="G105" s="690"/>
      <c r="H105" s="690"/>
      <c r="I105" s="697"/>
      <c r="J105" s="692"/>
    </row>
    <row r="106" spans="2:10" ht="22.5" customHeight="1" hidden="1">
      <c r="B106" s="1072"/>
      <c r="C106" s="1075"/>
      <c r="D106" s="1075"/>
      <c r="E106" s="1075"/>
      <c r="F106" s="696" t="s">
        <v>432</v>
      </c>
      <c r="G106" s="690"/>
      <c r="H106" s="690"/>
      <c r="I106" s="697"/>
      <c r="J106" s="692"/>
    </row>
    <row r="107" spans="2:10" ht="2.25" customHeight="1" hidden="1">
      <c r="B107" s="739"/>
      <c r="C107" s="740"/>
      <c r="D107" s="723"/>
      <c r="E107" s="723"/>
      <c r="F107" s="707"/>
      <c r="G107" s="723"/>
      <c r="H107" s="723"/>
      <c r="I107" s="709"/>
      <c r="J107" s="725"/>
    </row>
    <row r="108" spans="2:10" ht="17.25" hidden="1">
      <c r="B108" s="837"/>
      <c r="C108" s="838"/>
      <c r="D108" s="838"/>
      <c r="E108" s="839" t="s">
        <v>1112</v>
      </c>
      <c r="F108" s="839"/>
      <c r="G108" s="840"/>
      <c r="H108" s="840"/>
      <c r="I108" s="841">
        <f>SUM(I77)</f>
        <v>0</v>
      </c>
      <c r="J108" s="842"/>
    </row>
    <row r="109" spans="1:10" ht="85.5" customHeight="1" hidden="1">
      <c r="A109" s="140"/>
      <c r="B109" s="847" t="s">
        <v>1091</v>
      </c>
      <c r="C109" s="847" t="s">
        <v>1092</v>
      </c>
      <c r="D109" s="847" t="s">
        <v>1094</v>
      </c>
      <c r="E109" s="676" t="s">
        <v>1093</v>
      </c>
      <c r="F109" s="676"/>
      <c r="G109" s="677"/>
      <c r="H109" s="677"/>
      <c r="I109" s="678"/>
      <c r="J109" s="677"/>
    </row>
    <row r="110" spans="1:10" ht="17.25" hidden="1">
      <c r="A110" s="140"/>
      <c r="B110" s="843"/>
      <c r="C110" s="843"/>
      <c r="D110" s="843"/>
      <c r="E110" s="839" t="s">
        <v>1113</v>
      </c>
      <c r="F110" s="844"/>
      <c r="G110" s="845"/>
      <c r="H110" s="845"/>
      <c r="I110" s="846">
        <f>I109</f>
        <v>0</v>
      </c>
      <c r="J110" s="845"/>
    </row>
    <row r="111" spans="1:10" ht="17.25" hidden="1">
      <c r="A111" s="140"/>
      <c r="B111" s="843"/>
      <c r="C111" s="843"/>
      <c r="D111" s="843"/>
      <c r="E111" s="844"/>
      <c r="F111" s="844"/>
      <c r="G111" s="845"/>
      <c r="H111" s="845"/>
      <c r="I111" s="846"/>
      <c r="J111" s="845"/>
    </row>
    <row r="112" spans="2:10" ht="51.75" hidden="1">
      <c r="B112" s="848" t="s">
        <v>249</v>
      </c>
      <c r="C112" s="848" t="s">
        <v>248</v>
      </c>
      <c r="D112" s="849"/>
      <c r="E112" s="850" t="s">
        <v>1035</v>
      </c>
      <c r="F112" s="851"/>
      <c r="G112" s="851"/>
      <c r="H112" s="851"/>
      <c r="I112" s="852">
        <f>I119+I121</f>
        <v>0</v>
      </c>
      <c r="J112" s="851"/>
    </row>
    <row r="113" spans="2:10" ht="63.75" customHeight="1" hidden="1">
      <c r="B113" s="686" t="s">
        <v>993</v>
      </c>
      <c r="C113" s="674" t="s">
        <v>994</v>
      </c>
      <c r="D113" s="674" t="s">
        <v>552</v>
      </c>
      <c r="E113" s="687" t="s">
        <v>995</v>
      </c>
      <c r="F113" s="835" t="s">
        <v>1142</v>
      </c>
      <c r="G113" s="829"/>
      <c r="H113" s="829"/>
      <c r="I113" s="836"/>
      <c r="J113" s="831"/>
    </row>
    <row r="114" spans="2:10" ht="72" hidden="1">
      <c r="B114" s="686" t="s">
        <v>993</v>
      </c>
      <c r="C114" s="674" t="s">
        <v>994</v>
      </c>
      <c r="D114" s="674" t="s">
        <v>552</v>
      </c>
      <c r="E114" s="687" t="s">
        <v>995</v>
      </c>
      <c r="F114" s="835" t="s">
        <v>1143</v>
      </c>
      <c r="G114" s="829"/>
      <c r="H114" s="829"/>
      <c r="I114" s="836"/>
      <c r="J114" s="831"/>
    </row>
    <row r="115" spans="2:10" ht="72" hidden="1">
      <c r="B115" s="686" t="s">
        <v>993</v>
      </c>
      <c r="C115" s="674" t="s">
        <v>994</v>
      </c>
      <c r="D115" s="674" t="s">
        <v>552</v>
      </c>
      <c r="E115" s="687" t="s">
        <v>995</v>
      </c>
      <c r="F115" s="835" t="s">
        <v>1144</v>
      </c>
      <c r="G115" s="829"/>
      <c r="H115" s="829"/>
      <c r="I115" s="836"/>
      <c r="J115" s="831"/>
    </row>
    <row r="116" spans="2:10" ht="54" hidden="1">
      <c r="B116" s="686" t="s">
        <v>993</v>
      </c>
      <c r="C116" s="674" t="s">
        <v>994</v>
      </c>
      <c r="D116" s="674" t="s">
        <v>552</v>
      </c>
      <c r="E116" s="687" t="s">
        <v>995</v>
      </c>
      <c r="F116" s="835" t="s">
        <v>1145</v>
      </c>
      <c r="G116" s="829"/>
      <c r="H116" s="829"/>
      <c r="I116" s="836"/>
      <c r="J116" s="831"/>
    </row>
    <row r="117" spans="2:10" ht="72" hidden="1">
      <c r="B117" s="686" t="s">
        <v>993</v>
      </c>
      <c r="C117" s="674" t="s">
        <v>994</v>
      </c>
      <c r="D117" s="674" t="s">
        <v>552</v>
      </c>
      <c r="E117" s="687" t="s">
        <v>995</v>
      </c>
      <c r="F117" s="835" t="s">
        <v>1146</v>
      </c>
      <c r="G117" s="829"/>
      <c r="H117" s="829"/>
      <c r="I117" s="836"/>
      <c r="J117" s="831"/>
    </row>
    <row r="118" spans="2:10" ht="126" hidden="1">
      <c r="B118" s="686" t="s">
        <v>993</v>
      </c>
      <c r="C118" s="674" t="s">
        <v>994</v>
      </c>
      <c r="D118" s="674" t="s">
        <v>552</v>
      </c>
      <c r="E118" s="687" t="s">
        <v>995</v>
      </c>
      <c r="F118" s="835" t="s">
        <v>1147</v>
      </c>
      <c r="G118" s="829"/>
      <c r="H118" s="829"/>
      <c r="I118" s="836"/>
      <c r="J118" s="831"/>
    </row>
    <row r="119" spans="2:10" ht="31.5" customHeight="1" hidden="1">
      <c r="B119" s="680"/>
      <c r="C119" s="681"/>
      <c r="D119" s="681"/>
      <c r="E119" s="682" t="s">
        <v>1033</v>
      </c>
      <c r="F119" s="835"/>
      <c r="G119" s="829"/>
      <c r="H119" s="829"/>
      <c r="I119" s="830">
        <f>I113+I114+I115+I116+I117+I118</f>
        <v>0</v>
      </c>
      <c r="J119" s="831"/>
    </row>
    <row r="120" spans="2:10" ht="92.25" customHeight="1" hidden="1">
      <c r="B120" s="832" t="s">
        <v>1102</v>
      </c>
      <c r="C120" s="833" t="s">
        <v>1086</v>
      </c>
      <c r="D120" s="833" t="s">
        <v>552</v>
      </c>
      <c r="E120" s="834" t="s">
        <v>1103</v>
      </c>
      <c r="F120" s="835" t="s">
        <v>1148</v>
      </c>
      <c r="G120" s="829"/>
      <c r="H120" s="829"/>
      <c r="I120" s="836"/>
      <c r="J120" s="695"/>
    </row>
    <row r="121" spans="2:10" ht="17.25" hidden="1">
      <c r="B121" s="680"/>
      <c r="C121" s="681"/>
      <c r="D121" s="681"/>
      <c r="E121" s="682" t="s">
        <v>1104</v>
      </c>
      <c r="F121" s="741"/>
      <c r="G121" s="683"/>
      <c r="H121" s="683"/>
      <c r="I121" s="684">
        <f>I120</f>
        <v>0</v>
      </c>
      <c r="J121" s="685"/>
    </row>
    <row r="122" spans="2:10" ht="42.75" customHeight="1" hidden="1">
      <c r="B122" s="858" t="s">
        <v>109</v>
      </c>
      <c r="C122" s="858" t="s">
        <v>207</v>
      </c>
      <c r="D122" s="858"/>
      <c r="E122" s="859" t="s">
        <v>1114</v>
      </c>
      <c r="F122" s="860"/>
      <c r="G122" s="861"/>
      <c r="H122" s="861"/>
      <c r="I122" s="852">
        <f>I124</f>
        <v>0</v>
      </c>
      <c r="J122" s="861"/>
    </row>
    <row r="123" spans="2:10" ht="105" customHeight="1" hidden="1">
      <c r="B123" s="847" t="s">
        <v>1096</v>
      </c>
      <c r="C123" s="847" t="s">
        <v>56</v>
      </c>
      <c r="D123" s="847" t="s">
        <v>552</v>
      </c>
      <c r="E123" s="676" t="s">
        <v>1019</v>
      </c>
      <c r="F123" s="862" t="s">
        <v>1163</v>
      </c>
      <c r="G123" s="677"/>
      <c r="H123" s="677"/>
      <c r="I123" s="678"/>
      <c r="J123" s="677"/>
    </row>
    <row r="124" spans="2:10" ht="17.25" hidden="1">
      <c r="B124" s="843"/>
      <c r="C124" s="843"/>
      <c r="D124" s="843"/>
      <c r="E124" s="682" t="s">
        <v>1020</v>
      </c>
      <c r="F124" s="857"/>
      <c r="G124" s="845"/>
      <c r="H124" s="845"/>
      <c r="I124" s="846">
        <f>I123</f>
        <v>0</v>
      </c>
      <c r="J124" s="845"/>
    </row>
    <row r="125" spans="2:10" s="3" customFormat="1" ht="18" thickBot="1">
      <c r="B125" s="1066"/>
      <c r="C125" s="1067"/>
      <c r="D125" s="1068"/>
      <c r="E125" s="853" t="s">
        <v>75</v>
      </c>
      <c r="F125" s="854"/>
      <c r="G125" s="853"/>
      <c r="H125" s="853"/>
      <c r="I125" s="855">
        <f>I10+I112+I122</f>
        <v>649000</v>
      </c>
      <c r="J125" s="856"/>
    </row>
    <row r="126" spans="5:7" ht="18">
      <c r="E126" s="211"/>
      <c r="G126" s="211"/>
    </row>
  </sheetData>
  <sheetProtection/>
  <mergeCells count="11">
    <mergeCell ref="G1:I2"/>
    <mergeCell ref="B100:B106"/>
    <mergeCell ref="C100:C106"/>
    <mergeCell ref="D100:D106"/>
    <mergeCell ref="E100:E106"/>
    <mergeCell ref="B125:D125"/>
    <mergeCell ref="B3:J3"/>
    <mergeCell ref="B91:B97"/>
    <mergeCell ref="C91:C97"/>
    <mergeCell ref="D91:D97"/>
    <mergeCell ref="E91:E97"/>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68" r:id="rId1"/>
  <rowBreaks count="1" manualBreakCount="1">
    <brk id="71" max="9" man="1"/>
  </rowBreaks>
</worksheet>
</file>

<file path=xl/worksheets/sheet9.xml><?xml version="1.0" encoding="utf-8"?>
<worksheet xmlns="http://schemas.openxmlformats.org/spreadsheetml/2006/main" xmlns:r="http://schemas.openxmlformats.org/officeDocument/2006/relationships">
  <dimension ref="A1:N122"/>
  <sheetViews>
    <sheetView view="pageBreakPreview" zoomScale="60" zoomScaleNormal="80" zoomScalePageLayoutView="0" workbookViewId="0" topLeftCell="A4">
      <selection activeCell="I22" sqref="I22"/>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1020" t="s">
        <v>1166</v>
      </c>
      <c r="H1" s="1020"/>
      <c r="I1" s="1020"/>
      <c r="J1" s="618"/>
      <c r="K1" s="618"/>
    </row>
    <row r="2" spans="7:9" ht="12.75">
      <c r="G2" s="1020"/>
      <c r="H2" s="1020"/>
      <c r="I2" s="1020"/>
    </row>
    <row r="3" spans="2:10" ht="56.25" customHeight="1">
      <c r="B3" s="1069" t="s">
        <v>1125</v>
      </c>
      <c r="C3" s="934"/>
      <c r="D3" s="934"/>
      <c r="E3" s="934"/>
      <c r="F3" s="934"/>
      <c r="G3" s="934"/>
      <c r="H3" s="934"/>
      <c r="I3" s="934"/>
      <c r="J3" s="934"/>
    </row>
    <row r="4" spans="2:5" ht="18.75" customHeight="1">
      <c r="B4" s="288">
        <v>13557000000</v>
      </c>
      <c r="E4" s="251"/>
    </row>
    <row r="5" ht="12.75">
      <c r="B5" s="287" t="s">
        <v>496</v>
      </c>
    </row>
    <row r="6" ht="3.75" customHeight="1" thickBot="1"/>
    <row r="7" spans="2:14" ht="141" thickBot="1">
      <c r="B7" s="260" t="s">
        <v>443</v>
      </c>
      <c r="C7" s="261" t="s">
        <v>444</v>
      </c>
      <c r="D7" s="261" t="s">
        <v>445</v>
      </c>
      <c r="E7" s="261" t="s">
        <v>446</v>
      </c>
      <c r="F7" s="261" t="s">
        <v>640</v>
      </c>
      <c r="G7" s="261" t="s">
        <v>447</v>
      </c>
      <c r="H7" s="261" t="s">
        <v>448</v>
      </c>
      <c r="I7" s="261" t="s">
        <v>449</v>
      </c>
      <c r="J7" s="262" t="s">
        <v>450</v>
      </c>
      <c r="K7" s="250"/>
      <c r="L7" s="250"/>
      <c r="M7" s="250"/>
      <c r="N7" s="250"/>
    </row>
    <row r="8" spans="2:10" ht="15.75" hidden="1" thickBot="1">
      <c r="B8" s="252" t="s">
        <v>89</v>
      </c>
      <c r="C8" s="253" t="s">
        <v>15</v>
      </c>
      <c r="D8" s="402"/>
      <c r="E8" s="254" t="s">
        <v>71</v>
      </c>
      <c r="F8" s="255"/>
      <c r="G8" s="255"/>
      <c r="H8" s="255"/>
      <c r="I8" s="255"/>
      <c r="J8" s="256"/>
    </row>
    <row r="9" spans="2:10" ht="15.75" hidden="1" thickBot="1">
      <c r="B9" s="257"/>
      <c r="C9" s="258"/>
      <c r="D9" s="259"/>
      <c r="E9" s="118"/>
      <c r="F9" s="118"/>
      <c r="G9" s="118"/>
      <c r="H9" s="118"/>
      <c r="I9" s="118"/>
      <c r="J9" s="119"/>
    </row>
    <row r="10" spans="2:10" ht="35.25" thickBot="1">
      <c r="B10" s="880" t="s">
        <v>89</v>
      </c>
      <c r="C10" s="881" t="s">
        <v>15</v>
      </c>
      <c r="D10" s="882"/>
      <c r="E10" s="883" t="s">
        <v>571</v>
      </c>
      <c r="F10" s="884"/>
      <c r="G10" s="884"/>
      <c r="H10" s="884"/>
      <c r="I10" s="885">
        <f>I13+I15+I17</f>
        <v>0</v>
      </c>
      <c r="J10" s="886"/>
    </row>
    <row r="11" spans="2:10" ht="189">
      <c r="B11" s="870" t="s">
        <v>497</v>
      </c>
      <c r="C11" s="871" t="s">
        <v>20</v>
      </c>
      <c r="D11" s="735" t="s">
        <v>21</v>
      </c>
      <c r="E11" s="866" t="s">
        <v>22</v>
      </c>
      <c r="F11" s="867" t="s">
        <v>1126</v>
      </c>
      <c r="G11" s="872"/>
      <c r="H11" s="872"/>
      <c r="I11" s="876"/>
      <c r="J11" s="877"/>
    </row>
    <row r="12" spans="2:10" ht="181.5" customHeight="1">
      <c r="B12" s="672" t="s">
        <v>497</v>
      </c>
      <c r="C12" s="673" t="s">
        <v>20</v>
      </c>
      <c r="D12" s="674" t="s">
        <v>21</v>
      </c>
      <c r="E12" s="868" t="s">
        <v>22</v>
      </c>
      <c r="F12" s="869" t="s">
        <v>1127</v>
      </c>
      <c r="G12" s="677"/>
      <c r="H12" s="677"/>
      <c r="I12" s="876"/>
      <c r="J12" s="679"/>
    </row>
    <row r="13" spans="2:10" ht="17.25">
      <c r="B13" s="680"/>
      <c r="C13" s="681"/>
      <c r="D13" s="681"/>
      <c r="E13" s="682" t="s">
        <v>1078</v>
      </c>
      <c r="F13" s="682"/>
      <c r="G13" s="683"/>
      <c r="H13" s="683"/>
      <c r="I13" s="684">
        <f>I11+I12</f>
        <v>0</v>
      </c>
      <c r="J13" s="685"/>
    </row>
    <row r="14" spans="2:10" ht="105">
      <c r="B14" s="686" t="s">
        <v>548</v>
      </c>
      <c r="C14" s="674" t="s">
        <v>535</v>
      </c>
      <c r="D14" s="674" t="s">
        <v>549</v>
      </c>
      <c r="E14" s="873" t="s">
        <v>547</v>
      </c>
      <c r="F14" s="874" t="s">
        <v>1128</v>
      </c>
      <c r="G14" s="677"/>
      <c r="H14" s="677"/>
      <c r="I14" s="678"/>
      <c r="J14" s="688"/>
    </row>
    <row r="15" spans="2:10" ht="17.25">
      <c r="B15" s="680"/>
      <c r="C15" s="681"/>
      <c r="D15" s="681"/>
      <c r="E15" s="682" t="s">
        <v>1121</v>
      </c>
      <c r="F15" s="682"/>
      <c r="G15" s="683"/>
      <c r="H15" s="683"/>
      <c r="I15" s="684">
        <f>I14</f>
        <v>0</v>
      </c>
      <c r="J15" s="685"/>
    </row>
    <row r="16" spans="2:10" ht="189">
      <c r="B16" s="686" t="s">
        <v>1117</v>
      </c>
      <c r="C16" s="674" t="s">
        <v>1116</v>
      </c>
      <c r="D16" s="674" t="s">
        <v>297</v>
      </c>
      <c r="E16" s="873" t="s">
        <v>1120</v>
      </c>
      <c r="F16" s="875" t="s">
        <v>1129</v>
      </c>
      <c r="G16" s="690"/>
      <c r="H16" s="690"/>
      <c r="I16" s="691"/>
      <c r="J16" s="688"/>
    </row>
    <row r="17" spans="2:10" ht="18" customHeight="1" thickBot="1">
      <c r="B17" s="837"/>
      <c r="C17" s="838"/>
      <c r="D17" s="838"/>
      <c r="E17" s="839" t="s">
        <v>1122</v>
      </c>
      <c r="F17" s="839"/>
      <c r="G17" s="840"/>
      <c r="H17" s="840"/>
      <c r="I17" s="841">
        <f>I16</f>
        <v>0</v>
      </c>
      <c r="J17" s="842"/>
    </row>
    <row r="18" spans="2:10" ht="60" customHeight="1" thickBot="1">
      <c r="B18" s="880" t="s">
        <v>249</v>
      </c>
      <c r="C18" s="881" t="s">
        <v>248</v>
      </c>
      <c r="D18" s="882"/>
      <c r="E18" s="883" t="s">
        <v>1035</v>
      </c>
      <c r="F18" s="884"/>
      <c r="G18" s="890"/>
      <c r="H18" s="890"/>
      <c r="I18" s="891">
        <f>I20</f>
        <v>0</v>
      </c>
      <c r="J18" s="892"/>
    </row>
    <row r="19" spans="2:10" ht="105" customHeight="1">
      <c r="B19" s="887" t="s">
        <v>925</v>
      </c>
      <c r="C19" s="887" t="s">
        <v>926</v>
      </c>
      <c r="D19" s="887" t="s">
        <v>117</v>
      </c>
      <c r="E19" s="888" t="s">
        <v>927</v>
      </c>
      <c r="F19" s="874" t="s">
        <v>1165</v>
      </c>
      <c r="G19" s="507"/>
      <c r="H19" s="507"/>
      <c r="I19" s="889"/>
      <c r="J19" s="685"/>
    </row>
    <row r="20" spans="2:10" ht="33.75" customHeight="1" thickBot="1">
      <c r="B20" s="837"/>
      <c r="C20" s="838"/>
      <c r="D20" s="838"/>
      <c r="E20" s="839" t="s">
        <v>1164</v>
      </c>
      <c r="F20" s="839"/>
      <c r="G20" s="840"/>
      <c r="H20" s="840"/>
      <c r="I20" s="841">
        <f>I19</f>
        <v>0</v>
      </c>
      <c r="J20" s="842"/>
    </row>
    <row r="21" spans="2:10" ht="35.25" thickBot="1">
      <c r="B21" s="880" t="s">
        <v>286</v>
      </c>
      <c r="C21" s="881" t="s">
        <v>285</v>
      </c>
      <c r="D21" s="882"/>
      <c r="E21" s="883" t="s">
        <v>530</v>
      </c>
      <c r="F21" s="884"/>
      <c r="G21" s="884"/>
      <c r="H21" s="884"/>
      <c r="I21" s="885">
        <f>I22</f>
        <v>0</v>
      </c>
      <c r="J21" s="886"/>
    </row>
    <row r="22" spans="2:10" ht="175.5" customHeight="1">
      <c r="B22" s="878" t="s">
        <v>287</v>
      </c>
      <c r="C22" s="735" t="s">
        <v>288</v>
      </c>
      <c r="D22" s="735" t="s">
        <v>184</v>
      </c>
      <c r="E22" s="879" t="s">
        <v>289</v>
      </c>
      <c r="F22" s="879" t="s">
        <v>1130</v>
      </c>
      <c r="G22" s="872"/>
      <c r="H22" s="872"/>
      <c r="I22" s="836"/>
      <c r="J22" s="831"/>
    </row>
    <row r="23" spans="2:10" ht="25.5" customHeight="1" thickBot="1">
      <c r="B23" s="680"/>
      <c r="C23" s="681"/>
      <c r="D23" s="681"/>
      <c r="E23" s="682" t="s">
        <v>1123</v>
      </c>
      <c r="F23" s="682"/>
      <c r="G23" s="683"/>
      <c r="H23" s="683"/>
      <c r="I23" s="684">
        <f>I22</f>
        <v>0</v>
      </c>
      <c r="J23" s="685"/>
    </row>
    <row r="24" spans="2:10" ht="62.25" customHeight="1" hidden="1">
      <c r="B24" s="686"/>
      <c r="C24" s="674"/>
      <c r="D24" s="674"/>
      <c r="E24" s="687"/>
      <c r="F24" s="689"/>
      <c r="G24" s="693"/>
      <c r="H24" s="693"/>
      <c r="I24" s="694"/>
      <c r="J24" s="695"/>
    </row>
    <row r="25" spans="2:10" ht="58.5" customHeight="1" hidden="1">
      <c r="B25" s="686"/>
      <c r="C25" s="674"/>
      <c r="D25" s="674"/>
      <c r="E25" s="687"/>
      <c r="F25" s="689"/>
      <c r="G25" s="693"/>
      <c r="H25" s="693"/>
      <c r="I25" s="694"/>
      <c r="J25" s="695"/>
    </row>
    <row r="26" spans="2:10" ht="105.75" customHeight="1" hidden="1">
      <c r="B26" s="686"/>
      <c r="C26" s="674"/>
      <c r="D26" s="674"/>
      <c r="E26" s="687"/>
      <c r="F26" s="689"/>
      <c r="G26" s="693"/>
      <c r="H26" s="693"/>
      <c r="I26" s="694"/>
      <c r="J26" s="695"/>
    </row>
    <row r="27" spans="2:10" ht="134.25" customHeight="1" hidden="1">
      <c r="B27" s="686"/>
      <c r="C27" s="674"/>
      <c r="D27" s="674"/>
      <c r="E27" s="687"/>
      <c r="F27" s="689"/>
      <c r="G27" s="693"/>
      <c r="H27" s="693"/>
      <c r="I27" s="694"/>
      <c r="J27" s="695"/>
    </row>
    <row r="28" spans="2:10" ht="18" hidden="1">
      <c r="B28" s="686"/>
      <c r="C28" s="674"/>
      <c r="D28" s="674"/>
      <c r="E28" s="687"/>
      <c r="F28" s="689"/>
      <c r="G28" s="693"/>
      <c r="H28" s="693"/>
      <c r="I28" s="694"/>
      <c r="J28" s="695"/>
    </row>
    <row r="29" spans="2:10" ht="18" hidden="1">
      <c r="B29" s="686"/>
      <c r="C29" s="674"/>
      <c r="D29" s="674"/>
      <c r="E29" s="687"/>
      <c r="F29" s="689"/>
      <c r="G29" s="693"/>
      <c r="H29" s="693"/>
      <c r="I29" s="694">
        <v>0</v>
      </c>
      <c r="J29" s="695"/>
    </row>
    <row r="30" spans="2:10" ht="18" hidden="1">
      <c r="B30" s="686"/>
      <c r="C30" s="674"/>
      <c r="D30" s="674"/>
      <c r="E30" s="687"/>
      <c r="F30" s="689"/>
      <c r="G30" s="693"/>
      <c r="H30" s="693"/>
      <c r="I30" s="694">
        <v>0</v>
      </c>
      <c r="J30" s="695"/>
    </row>
    <row r="31" spans="2:10" ht="18" hidden="1">
      <c r="B31" s="686"/>
      <c r="C31" s="674"/>
      <c r="D31" s="674"/>
      <c r="E31" s="687"/>
      <c r="F31" s="689"/>
      <c r="G31" s="693"/>
      <c r="H31" s="693"/>
      <c r="I31" s="694">
        <v>0</v>
      </c>
      <c r="J31" s="695"/>
    </row>
    <row r="32" spans="2:10" ht="18" hidden="1">
      <c r="B32" s="686"/>
      <c r="C32" s="674"/>
      <c r="D32" s="674"/>
      <c r="E32" s="687"/>
      <c r="F32" s="689"/>
      <c r="G32" s="693"/>
      <c r="H32" s="693"/>
      <c r="I32" s="694">
        <v>0</v>
      </c>
      <c r="J32" s="695"/>
    </row>
    <row r="33" spans="2:10" ht="18" hidden="1">
      <c r="B33" s="686"/>
      <c r="C33" s="674"/>
      <c r="D33" s="674"/>
      <c r="E33" s="687"/>
      <c r="F33" s="689"/>
      <c r="G33" s="693"/>
      <c r="H33" s="693"/>
      <c r="I33" s="694">
        <v>0</v>
      </c>
      <c r="J33" s="695"/>
    </row>
    <row r="34" spans="2:10" ht="18" hidden="1">
      <c r="B34" s="686"/>
      <c r="C34" s="674"/>
      <c r="D34" s="674"/>
      <c r="E34" s="687"/>
      <c r="F34" s="696"/>
      <c r="G34" s="693"/>
      <c r="H34" s="693"/>
      <c r="I34" s="697"/>
      <c r="J34" s="695"/>
    </row>
    <row r="35" spans="2:10" ht="18" hidden="1">
      <c r="B35" s="686"/>
      <c r="C35" s="674"/>
      <c r="D35" s="674"/>
      <c r="E35" s="687"/>
      <c r="F35" s="696"/>
      <c r="G35" s="693"/>
      <c r="H35" s="693"/>
      <c r="I35" s="697"/>
      <c r="J35" s="695"/>
    </row>
    <row r="36" spans="2:10" ht="18" hidden="1">
      <c r="B36" s="686"/>
      <c r="C36" s="674"/>
      <c r="D36" s="674"/>
      <c r="E36" s="687"/>
      <c r="F36" s="696"/>
      <c r="G36" s="693"/>
      <c r="H36" s="693"/>
      <c r="I36" s="697"/>
      <c r="J36" s="695"/>
    </row>
    <row r="37" spans="2:10" ht="17.25" hidden="1">
      <c r="B37" s="680"/>
      <c r="C37" s="681"/>
      <c r="D37" s="681"/>
      <c r="E37" s="682"/>
      <c r="F37" s="682"/>
      <c r="G37" s="683"/>
      <c r="H37" s="683"/>
      <c r="I37" s="684"/>
      <c r="J37" s="685"/>
    </row>
    <row r="38" spans="2:10" ht="1.5" customHeight="1" hidden="1">
      <c r="B38" s="680"/>
      <c r="C38" s="681"/>
      <c r="D38" s="681"/>
      <c r="E38" s="828"/>
      <c r="F38" s="682"/>
      <c r="G38" s="683"/>
      <c r="H38" s="683"/>
      <c r="I38" s="684"/>
      <c r="J38" s="685"/>
    </row>
    <row r="39" spans="2:10" ht="132.75" customHeight="1" hidden="1">
      <c r="B39" s="672"/>
      <c r="C39" s="673"/>
      <c r="D39" s="674"/>
      <c r="E39" s="675"/>
      <c r="F39" s="676"/>
      <c r="G39" s="677"/>
      <c r="H39" s="677"/>
      <c r="I39" s="678"/>
      <c r="J39" s="679"/>
    </row>
    <row r="40" spans="2:10" ht="90" customHeight="1" hidden="1">
      <c r="B40" s="672"/>
      <c r="C40" s="673"/>
      <c r="D40" s="674"/>
      <c r="E40" s="675"/>
      <c r="F40" s="676"/>
      <c r="G40" s="677"/>
      <c r="H40" s="677"/>
      <c r="I40" s="678"/>
      <c r="J40" s="679"/>
    </row>
    <row r="41" spans="2:10" ht="17.25" hidden="1">
      <c r="B41" s="680"/>
      <c r="C41" s="681"/>
      <c r="D41" s="681"/>
      <c r="E41" s="682"/>
      <c r="F41" s="682"/>
      <c r="G41" s="683"/>
      <c r="H41" s="683"/>
      <c r="I41" s="684">
        <f>SUM(I39:I40)</f>
        <v>0</v>
      </c>
      <c r="J41" s="685"/>
    </row>
    <row r="42" spans="2:10" ht="96" customHeight="1" hidden="1">
      <c r="B42" s="672"/>
      <c r="C42" s="673"/>
      <c r="D42" s="674"/>
      <c r="E42" s="675"/>
      <c r="F42" s="676"/>
      <c r="G42" s="677"/>
      <c r="H42" s="677"/>
      <c r="I42" s="678"/>
      <c r="J42" s="679"/>
    </row>
    <row r="43" spans="2:10" ht="17.25" hidden="1">
      <c r="B43" s="680"/>
      <c r="C43" s="681"/>
      <c r="D43" s="681"/>
      <c r="E43" s="682"/>
      <c r="F43" s="682"/>
      <c r="G43" s="683"/>
      <c r="H43" s="683"/>
      <c r="I43" s="684">
        <f>SUM(I42)</f>
        <v>0</v>
      </c>
      <c r="J43" s="685"/>
    </row>
    <row r="44" spans="2:10" ht="77.25" customHeight="1" hidden="1">
      <c r="B44" s="686"/>
      <c r="C44" s="674"/>
      <c r="D44" s="674"/>
      <c r="E44" s="687"/>
      <c r="F44" s="676"/>
      <c r="G44" s="690"/>
      <c r="H44" s="690"/>
      <c r="I44" s="691"/>
      <c r="J44" s="692"/>
    </row>
    <row r="45" spans="2:10" ht="17.25" hidden="1">
      <c r="B45" s="680"/>
      <c r="C45" s="681"/>
      <c r="D45" s="681"/>
      <c r="E45" s="682"/>
      <c r="F45" s="682"/>
      <c r="G45" s="683"/>
      <c r="H45" s="683"/>
      <c r="I45" s="684">
        <f>SUM(I44:I44)</f>
        <v>0</v>
      </c>
      <c r="J45" s="685"/>
    </row>
    <row r="46" spans="2:10" ht="18" hidden="1">
      <c r="B46" s="686"/>
      <c r="C46" s="674"/>
      <c r="D46" s="674"/>
      <c r="E46" s="687"/>
      <c r="F46" s="676"/>
      <c r="G46" s="690"/>
      <c r="H46" s="690"/>
      <c r="I46" s="691">
        <v>0</v>
      </c>
      <c r="J46" s="692"/>
    </row>
    <row r="47" spans="2:10" ht="17.25" hidden="1">
      <c r="B47" s="680"/>
      <c r="C47" s="681"/>
      <c r="D47" s="681"/>
      <c r="E47" s="682"/>
      <c r="F47" s="682"/>
      <c r="G47" s="683"/>
      <c r="H47" s="683"/>
      <c r="I47" s="684">
        <f>SUM(I46)</f>
        <v>0</v>
      </c>
      <c r="J47" s="685"/>
    </row>
    <row r="48" spans="2:11" ht="18" hidden="1">
      <c r="B48" s="686"/>
      <c r="C48" s="674"/>
      <c r="D48" s="674"/>
      <c r="E48" s="687"/>
      <c r="F48" s="689"/>
      <c r="G48" s="690"/>
      <c r="H48" s="690"/>
      <c r="I48" s="691"/>
      <c r="J48" s="692"/>
      <c r="K48" s="698"/>
    </row>
    <row r="49" spans="2:11" ht="112.5" customHeight="1" hidden="1">
      <c r="B49" s="686"/>
      <c r="C49" s="674"/>
      <c r="D49" s="674"/>
      <c r="E49" s="687"/>
      <c r="F49" s="689"/>
      <c r="G49" s="693"/>
      <c r="H49" s="693"/>
      <c r="I49" s="697"/>
      <c r="J49" s="695"/>
      <c r="K49" s="698"/>
    </row>
    <row r="50" spans="2:11" ht="75" customHeight="1" hidden="1">
      <c r="B50" s="686"/>
      <c r="C50" s="674"/>
      <c r="D50" s="674"/>
      <c r="E50" s="687"/>
      <c r="F50" s="689"/>
      <c r="G50" s="693"/>
      <c r="H50" s="693"/>
      <c r="I50" s="697"/>
      <c r="J50" s="695"/>
      <c r="K50" s="698"/>
    </row>
    <row r="51" spans="2:11" ht="18" hidden="1">
      <c r="B51" s="686"/>
      <c r="C51" s="674"/>
      <c r="D51" s="674"/>
      <c r="E51" s="687"/>
      <c r="F51" s="689"/>
      <c r="G51" s="693"/>
      <c r="H51" s="693"/>
      <c r="I51" s="697"/>
      <c r="J51" s="695"/>
      <c r="K51" s="698"/>
    </row>
    <row r="52" spans="2:11" ht="75" customHeight="1" hidden="1">
      <c r="B52" s="686"/>
      <c r="C52" s="674"/>
      <c r="D52" s="674"/>
      <c r="E52" s="687"/>
      <c r="F52" s="689"/>
      <c r="G52" s="693"/>
      <c r="H52" s="693"/>
      <c r="I52" s="697"/>
      <c r="J52" s="695"/>
      <c r="K52" s="698"/>
    </row>
    <row r="53" spans="2:11" ht="75" customHeight="1" hidden="1">
      <c r="B53" s="686"/>
      <c r="C53" s="674"/>
      <c r="D53" s="674"/>
      <c r="E53" s="687"/>
      <c r="F53" s="689"/>
      <c r="G53" s="693"/>
      <c r="H53" s="693"/>
      <c r="I53" s="697"/>
      <c r="J53" s="695"/>
      <c r="K53" s="698"/>
    </row>
    <row r="54" spans="2:11" ht="18" hidden="1">
      <c r="B54" s="686"/>
      <c r="C54" s="674"/>
      <c r="D54" s="674"/>
      <c r="E54" s="687"/>
      <c r="F54" s="689"/>
      <c r="G54" s="693"/>
      <c r="H54" s="693"/>
      <c r="I54" s="697"/>
      <c r="J54" s="695"/>
      <c r="K54" s="698"/>
    </row>
    <row r="55" spans="2:11" ht="18" hidden="1">
      <c r="B55" s="686"/>
      <c r="C55" s="674"/>
      <c r="D55" s="674"/>
      <c r="E55" s="687"/>
      <c r="F55" s="689"/>
      <c r="G55" s="693"/>
      <c r="H55" s="693"/>
      <c r="I55" s="697"/>
      <c r="J55" s="695"/>
      <c r="K55" s="698"/>
    </row>
    <row r="56" spans="2:11" ht="18" hidden="1">
      <c r="B56" s="686"/>
      <c r="C56" s="674"/>
      <c r="D56" s="674"/>
      <c r="E56" s="687"/>
      <c r="F56" s="689"/>
      <c r="G56" s="693"/>
      <c r="H56" s="693"/>
      <c r="I56" s="697"/>
      <c r="J56" s="695"/>
      <c r="K56" s="698"/>
    </row>
    <row r="57" spans="2:11" ht="18" hidden="1">
      <c r="B57" s="686"/>
      <c r="C57" s="674"/>
      <c r="D57" s="674"/>
      <c r="E57" s="687"/>
      <c r="F57" s="689"/>
      <c r="G57" s="693"/>
      <c r="H57" s="693"/>
      <c r="I57" s="697"/>
      <c r="J57" s="695"/>
      <c r="K57" s="698"/>
    </row>
    <row r="58" spans="2:11" ht="77.25" customHeight="1" hidden="1">
      <c r="B58" s="686"/>
      <c r="C58" s="674"/>
      <c r="D58" s="674"/>
      <c r="E58" s="687"/>
      <c r="F58" s="689"/>
      <c r="G58" s="693"/>
      <c r="H58" s="693"/>
      <c r="I58" s="697"/>
      <c r="J58" s="695"/>
      <c r="K58" s="698"/>
    </row>
    <row r="59" spans="2:11" ht="18" hidden="1">
      <c r="B59" s="686"/>
      <c r="C59" s="674"/>
      <c r="D59" s="674"/>
      <c r="E59" s="687"/>
      <c r="F59" s="689"/>
      <c r="G59" s="693"/>
      <c r="H59" s="693"/>
      <c r="I59" s="697"/>
      <c r="J59" s="695"/>
      <c r="K59" s="698"/>
    </row>
    <row r="60" spans="2:11" ht="18" hidden="1">
      <c r="B60" s="686"/>
      <c r="C60" s="674"/>
      <c r="D60" s="674"/>
      <c r="E60" s="687"/>
      <c r="F60" s="689"/>
      <c r="G60" s="693"/>
      <c r="H60" s="693"/>
      <c r="I60" s="697"/>
      <c r="J60" s="695"/>
      <c r="K60" s="698"/>
    </row>
    <row r="61" spans="2:11" ht="18" hidden="1">
      <c r="B61" s="686"/>
      <c r="C61" s="674"/>
      <c r="D61" s="674"/>
      <c r="E61" s="687"/>
      <c r="F61" s="689"/>
      <c r="G61" s="693"/>
      <c r="H61" s="693"/>
      <c r="I61" s="697"/>
      <c r="J61" s="695"/>
      <c r="K61" s="698"/>
    </row>
    <row r="62" spans="2:11" ht="18" hidden="1">
      <c r="B62" s="686"/>
      <c r="C62" s="674"/>
      <c r="D62" s="674"/>
      <c r="E62" s="687"/>
      <c r="F62" s="689"/>
      <c r="G62" s="693"/>
      <c r="H62" s="693"/>
      <c r="I62" s="697"/>
      <c r="J62" s="695"/>
      <c r="K62" s="698"/>
    </row>
    <row r="63" spans="2:10" ht="18" hidden="1">
      <c r="B63" s="686"/>
      <c r="C63" s="674"/>
      <c r="D63" s="674"/>
      <c r="E63" s="687"/>
      <c r="F63" s="689"/>
      <c r="G63" s="693"/>
      <c r="H63" s="693"/>
      <c r="I63" s="697"/>
      <c r="J63" s="695"/>
    </row>
    <row r="64" spans="2:10" ht="18" hidden="1">
      <c r="B64" s="686"/>
      <c r="C64" s="674"/>
      <c r="D64" s="674"/>
      <c r="E64" s="687"/>
      <c r="F64" s="689"/>
      <c r="G64" s="693"/>
      <c r="H64" s="693"/>
      <c r="I64" s="697"/>
      <c r="J64" s="695"/>
    </row>
    <row r="65" spans="2:10" ht="18" hidden="1">
      <c r="B65" s="686"/>
      <c r="C65" s="674"/>
      <c r="D65" s="674"/>
      <c r="E65" s="687"/>
      <c r="F65" s="689"/>
      <c r="G65" s="693"/>
      <c r="H65" s="693"/>
      <c r="I65" s="697"/>
      <c r="J65" s="695"/>
    </row>
    <row r="66" spans="2:10" ht="18" hidden="1">
      <c r="B66" s="686"/>
      <c r="C66" s="674"/>
      <c r="D66" s="674"/>
      <c r="E66" s="687"/>
      <c r="F66" s="689"/>
      <c r="G66" s="693"/>
      <c r="H66" s="693"/>
      <c r="I66" s="697"/>
      <c r="J66" s="695"/>
    </row>
    <row r="67" spans="2:10" ht="18" hidden="1">
      <c r="B67" s="686"/>
      <c r="C67" s="674"/>
      <c r="D67" s="674"/>
      <c r="E67" s="687"/>
      <c r="F67" s="689"/>
      <c r="G67" s="693"/>
      <c r="H67" s="693"/>
      <c r="I67" s="697"/>
      <c r="J67" s="695"/>
    </row>
    <row r="68" spans="2:10" ht="18" hidden="1">
      <c r="B68" s="686"/>
      <c r="C68" s="674"/>
      <c r="D68" s="674"/>
      <c r="E68" s="687"/>
      <c r="F68" s="689"/>
      <c r="G68" s="693"/>
      <c r="H68" s="693"/>
      <c r="I68" s="697"/>
      <c r="J68" s="695"/>
    </row>
    <row r="69" spans="2:10" ht="18" hidden="1">
      <c r="B69" s="686"/>
      <c r="C69" s="674"/>
      <c r="D69" s="674"/>
      <c r="E69" s="687"/>
      <c r="F69" s="689"/>
      <c r="G69" s="693"/>
      <c r="H69" s="693"/>
      <c r="I69" s="697"/>
      <c r="J69" s="695"/>
    </row>
    <row r="70" spans="2:10" ht="18" hidden="1">
      <c r="B70" s="686"/>
      <c r="C70" s="674"/>
      <c r="D70" s="674"/>
      <c r="E70" s="687"/>
      <c r="F70" s="689"/>
      <c r="G70" s="693"/>
      <c r="H70" s="693"/>
      <c r="I70" s="697"/>
      <c r="J70" s="695"/>
    </row>
    <row r="71" spans="2:10" ht="18" hidden="1">
      <c r="B71" s="686"/>
      <c r="C71" s="674"/>
      <c r="D71" s="674"/>
      <c r="E71" s="687"/>
      <c r="F71" s="699"/>
      <c r="G71" s="693"/>
      <c r="H71" s="693"/>
      <c r="I71" s="697"/>
      <c r="J71" s="695"/>
    </row>
    <row r="72" spans="2:10" ht="17.25" hidden="1">
      <c r="B72" s="680"/>
      <c r="C72" s="681"/>
      <c r="D72" s="681"/>
      <c r="E72" s="682"/>
      <c r="F72" s="682"/>
      <c r="G72" s="683"/>
      <c r="H72" s="683"/>
      <c r="I72" s="684">
        <f>SUM(I48:I71)</f>
        <v>0</v>
      </c>
      <c r="J72" s="685"/>
    </row>
    <row r="73" spans="2:10" ht="121.5" customHeight="1" hidden="1">
      <c r="B73" s="700"/>
      <c r="C73" s="701"/>
      <c r="D73" s="702"/>
      <c r="E73" s="703"/>
      <c r="F73" s="703"/>
      <c r="G73" s="690"/>
      <c r="H73" s="690"/>
      <c r="I73" s="691"/>
      <c r="J73" s="692"/>
    </row>
    <row r="74" spans="2:10" ht="18" hidden="1">
      <c r="B74" s="704"/>
      <c r="C74" s="705"/>
      <c r="D74" s="705"/>
      <c r="E74" s="706"/>
      <c r="F74" s="707"/>
      <c r="G74" s="708"/>
      <c r="H74" s="708"/>
      <c r="I74" s="709"/>
      <c r="J74" s="710"/>
    </row>
    <row r="75" spans="2:10" ht="18" hidden="1" thickBot="1">
      <c r="B75" s="711"/>
      <c r="C75" s="712"/>
      <c r="D75" s="712"/>
      <c r="E75" s="713"/>
      <c r="F75" s="714"/>
      <c r="G75" s="715"/>
      <c r="H75" s="715"/>
      <c r="I75" s="716"/>
      <c r="J75" s="717"/>
    </row>
    <row r="76" spans="2:10" ht="18" hidden="1">
      <c r="B76" s="686"/>
      <c r="C76" s="674"/>
      <c r="D76" s="674"/>
      <c r="E76" s="718"/>
      <c r="F76" s="696"/>
      <c r="G76" s="693"/>
      <c r="H76" s="693"/>
      <c r="I76" s="697"/>
      <c r="J76" s="695"/>
    </row>
    <row r="77" spans="2:10" ht="18" hidden="1">
      <c r="B77" s="686"/>
      <c r="C77" s="674"/>
      <c r="D77" s="674"/>
      <c r="E77" s="718"/>
      <c r="F77" s="687"/>
      <c r="G77" s="690"/>
      <c r="H77" s="690"/>
      <c r="I77" s="691"/>
      <c r="J77" s="692"/>
    </row>
    <row r="78" spans="2:10" ht="76.5" customHeight="1" hidden="1">
      <c r="B78" s="686"/>
      <c r="C78" s="674"/>
      <c r="D78" s="674"/>
      <c r="E78" s="718"/>
      <c r="F78" s="689"/>
      <c r="G78" s="690"/>
      <c r="H78" s="690"/>
      <c r="I78" s="691"/>
      <c r="J78" s="692"/>
    </row>
    <row r="79" spans="2:10" ht="18" hidden="1">
      <c r="B79" s="719"/>
      <c r="C79" s="720"/>
      <c r="D79" s="720"/>
      <c r="E79" s="721"/>
      <c r="F79" s="722"/>
      <c r="G79" s="723"/>
      <c r="H79" s="723"/>
      <c r="I79" s="724"/>
      <c r="J79" s="725"/>
    </row>
    <row r="80" spans="2:10" ht="18" hidden="1" thickBot="1">
      <c r="B80" s="711"/>
      <c r="C80" s="712"/>
      <c r="D80" s="712"/>
      <c r="E80" s="713"/>
      <c r="F80" s="726"/>
      <c r="G80" s="715"/>
      <c r="H80" s="715"/>
      <c r="I80" s="716"/>
      <c r="J80" s="717"/>
    </row>
    <row r="81" spans="2:10" ht="18" hidden="1">
      <c r="B81" s="686"/>
      <c r="C81" s="674"/>
      <c r="D81" s="674"/>
      <c r="E81" s="687"/>
      <c r="F81" s="696"/>
      <c r="G81" s="708"/>
      <c r="H81" s="708"/>
      <c r="I81" s="709"/>
      <c r="J81" s="710"/>
    </row>
    <row r="82" spans="2:10" ht="18" hidden="1">
      <c r="B82" s="727"/>
      <c r="C82" s="728"/>
      <c r="D82" s="728"/>
      <c r="E82" s="703"/>
      <c r="F82" s="689"/>
      <c r="G82" s="690"/>
      <c r="H82" s="690"/>
      <c r="I82" s="691"/>
      <c r="J82" s="692"/>
    </row>
    <row r="83" spans="2:10" ht="18" hidden="1">
      <c r="B83" s="727"/>
      <c r="C83" s="728"/>
      <c r="D83" s="728"/>
      <c r="E83" s="703"/>
      <c r="F83" s="689"/>
      <c r="G83" s="690"/>
      <c r="H83" s="690"/>
      <c r="I83" s="691"/>
      <c r="J83" s="692"/>
    </row>
    <row r="84" spans="2:10" ht="18" hidden="1">
      <c r="B84" s="729"/>
      <c r="C84" s="723"/>
      <c r="D84" s="723"/>
      <c r="E84" s="730"/>
      <c r="F84" s="722"/>
      <c r="G84" s="723"/>
      <c r="H84" s="723"/>
      <c r="I84" s="724"/>
      <c r="J84" s="725"/>
    </row>
    <row r="85" spans="2:10" ht="18" hidden="1" thickBot="1">
      <c r="B85" s="711"/>
      <c r="C85" s="712"/>
      <c r="D85" s="731"/>
      <c r="E85" s="713"/>
      <c r="F85" s="732"/>
      <c r="G85" s="733"/>
      <c r="H85" s="733"/>
      <c r="I85" s="716">
        <f>I86+I87+I88+I89+I90+I91+I92+I93+I94+I95+I96+I97+I98+I99+I100+I101+I102</f>
        <v>0</v>
      </c>
      <c r="J85" s="734"/>
    </row>
    <row r="86" spans="2:10" ht="18" hidden="1">
      <c r="B86" s="686"/>
      <c r="C86" s="674"/>
      <c r="D86" s="674"/>
      <c r="E86" s="718"/>
      <c r="F86" s="696"/>
      <c r="G86" s="693"/>
      <c r="H86" s="693"/>
      <c r="I86" s="697"/>
      <c r="J86" s="695"/>
    </row>
    <row r="87" spans="2:10" ht="18" hidden="1">
      <c r="B87" s="1070"/>
      <c r="C87" s="1073"/>
      <c r="D87" s="1073"/>
      <c r="E87" s="1076"/>
      <c r="F87" s="696"/>
      <c r="G87" s="690"/>
      <c r="H87" s="690"/>
      <c r="I87" s="697"/>
      <c r="J87" s="692"/>
    </row>
    <row r="88" spans="2:10" ht="18" hidden="1">
      <c r="B88" s="1071"/>
      <c r="C88" s="1074"/>
      <c r="D88" s="1074"/>
      <c r="E88" s="1074"/>
      <c r="F88" s="689"/>
      <c r="G88" s="690"/>
      <c r="H88" s="690"/>
      <c r="I88" s="691"/>
      <c r="J88" s="692"/>
    </row>
    <row r="89" spans="2:10" ht="18" hidden="1">
      <c r="B89" s="1071"/>
      <c r="C89" s="1074"/>
      <c r="D89" s="1074"/>
      <c r="E89" s="1074"/>
      <c r="F89" s="696"/>
      <c r="G89" s="690"/>
      <c r="H89" s="690"/>
      <c r="I89" s="697"/>
      <c r="J89" s="692"/>
    </row>
    <row r="90" spans="2:10" ht="18" hidden="1">
      <c r="B90" s="1071"/>
      <c r="C90" s="1074"/>
      <c r="D90" s="1074"/>
      <c r="E90" s="1074"/>
      <c r="F90" s="689"/>
      <c r="G90" s="690"/>
      <c r="H90" s="690"/>
      <c r="I90" s="691"/>
      <c r="J90" s="692"/>
    </row>
    <row r="91" spans="2:10" ht="18" hidden="1">
      <c r="B91" s="1071"/>
      <c r="C91" s="1074"/>
      <c r="D91" s="1074"/>
      <c r="E91" s="1074"/>
      <c r="F91" s="696"/>
      <c r="G91" s="690"/>
      <c r="H91" s="690"/>
      <c r="I91" s="697"/>
      <c r="J91" s="692"/>
    </row>
    <row r="92" spans="2:10" ht="18" hidden="1">
      <c r="B92" s="1071"/>
      <c r="C92" s="1074"/>
      <c r="D92" s="1074"/>
      <c r="E92" s="1074"/>
      <c r="F92" s="696"/>
      <c r="G92" s="690"/>
      <c r="H92" s="690"/>
      <c r="I92" s="697"/>
      <c r="J92" s="692"/>
    </row>
    <row r="93" spans="2:10" ht="18" hidden="1">
      <c r="B93" s="1072"/>
      <c r="C93" s="1075"/>
      <c r="D93" s="1075"/>
      <c r="E93" s="1075"/>
      <c r="F93" s="696"/>
      <c r="G93" s="690"/>
      <c r="H93" s="690"/>
      <c r="I93" s="697"/>
      <c r="J93" s="692"/>
    </row>
    <row r="94" spans="2:10" ht="18" hidden="1">
      <c r="B94" s="686"/>
      <c r="C94" s="735"/>
      <c r="D94" s="674"/>
      <c r="E94" s="718"/>
      <c r="F94" s="707"/>
      <c r="G94" s="690"/>
      <c r="H94" s="690"/>
      <c r="I94" s="697"/>
      <c r="J94" s="692"/>
    </row>
    <row r="95" spans="2:10" ht="51" customHeight="1" hidden="1">
      <c r="B95" s="686"/>
      <c r="C95" s="674"/>
      <c r="D95" s="674"/>
      <c r="E95" s="736"/>
      <c r="F95" s="737"/>
      <c r="G95" s="738"/>
      <c r="H95" s="690"/>
      <c r="I95" s="697"/>
      <c r="J95" s="692"/>
    </row>
    <row r="96" spans="2:10" ht="18" hidden="1">
      <c r="B96" s="1070"/>
      <c r="C96" s="1073"/>
      <c r="D96" s="1073"/>
      <c r="E96" s="1076"/>
      <c r="F96" s="696"/>
      <c r="G96" s="690"/>
      <c r="H96" s="690"/>
      <c r="I96" s="697"/>
      <c r="J96" s="692"/>
    </row>
    <row r="97" spans="2:10" ht="18" hidden="1">
      <c r="B97" s="1071"/>
      <c r="C97" s="1074"/>
      <c r="D97" s="1074"/>
      <c r="E97" s="1074"/>
      <c r="F97" s="696"/>
      <c r="G97" s="690"/>
      <c r="H97" s="690"/>
      <c r="I97" s="697"/>
      <c r="J97" s="692"/>
    </row>
    <row r="98" spans="2:10" ht="18" hidden="1">
      <c r="B98" s="1071"/>
      <c r="C98" s="1074"/>
      <c r="D98" s="1074"/>
      <c r="E98" s="1074"/>
      <c r="F98" s="696"/>
      <c r="G98" s="690"/>
      <c r="H98" s="690"/>
      <c r="I98" s="697"/>
      <c r="J98" s="692"/>
    </row>
    <row r="99" spans="2:10" ht="18" hidden="1">
      <c r="B99" s="1071"/>
      <c r="C99" s="1074"/>
      <c r="D99" s="1074"/>
      <c r="E99" s="1074"/>
      <c r="F99" s="696"/>
      <c r="G99" s="690"/>
      <c r="H99" s="690"/>
      <c r="I99" s="697"/>
      <c r="J99" s="692"/>
    </row>
    <row r="100" spans="2:10" ht="18" hidden="1">
      <c r="B100" s="1071"/>
      <c r="C100" s="1074"/>
      <c r="D100" s="1074"/>
      <c r="E100" s="1074"/>
      <c r="F100" s="696"/>
      <c r="G100" s="690"/>
      <c r="H100" s="690"/>
      <c r="I100" s="697"/>
      <c r="J100" s="692"/>
    </row>
    <row r="101" spans="2:10" ht="26.25" customHeight="1" hidden="1">
      <c r="B101" s="1071"/>
      <c r="C101" s="1074"/>
      <c r="D101" s="1074"/>
      <c r="E101" s="1074"/>
      <c r="F101" s="696"/>
      <c r="G101" s="690"/>
      <c r="H101" s="690"/>
      <c r="I101" s="697"/>
      <c r="J101" s="692"/>
    </row>
    <row r="102" spans="2:10" ht="22.5" customHeight="1" hidden="1">
      <c r="B102" s="1072"/>
      <c r="C102" s="1075"/>
      <c r="D102" s="1075"/>
      <c r="E102" s="1075"/>
      <c r="F102" s="696"/>
      <c r="G102" s="690"/>
      <c r="H102" s="690"/>
      <c r="I102" s="697"/>
      <c r="J102" s="692"/>
    </row>
    <row r="103" spans="2:10" ht="2.25" customHeight="1" hidden="1">
      <c r="B103" s="739"/>
      <c r="C103" s="740"/>
      <c r="D103" s="723"/>
      <c r="E103" s="723"/>
      <c r="F103" s="707"/>
      <c r="G103" s="723"/>
      <c r="H103" s="723"/>
      <c r="I103" s="709"/>
      <c r="J103" s="725"/>
    </row>
    <row r="104" spans="2:10" ht="17.25" hidden="1">
      <c r="B104" s="837"/>
      <c r="C104" s="838"/>
      <c r="D104" s="838"/>
      <c r="E104" s="839"/>
      <c r="F104" s="839"/>
      <c r="G104" s="840"/>
      <c r="H104" s="840"/>
      <c r="I104" s="841">
        <f>SUM(I73)</f>
        <v>0</v>
      </c>
      <c r="J104" s="842"/>
    </row>
    <row r="105" spans="1:10" ht="85.5" customHeight="1" hidden="1">
      <c r="A105" s="140"/>
      <c r="B105" s="847"/>
      <c r="C105" s="847"/>
      <c r="D105" s="847"/>
      <c r="E105" s="676"/>
      <c r="F105" s="676"/>
      <c r="G105" s="677"/>
      <c r="H105" s="677"/>
      <c r="I105" s="678"/>
      <c r="J105" s="677"/>
    </row>
    <row r="106" spans="1:10" ht="17.25" hidden="1">
      <c r="A106" s="140"/>
      <c r="B106" s="843"/>
      <c r="C106" s="843"/>
      <c r="D106" s="843"/>
      <c r="E106" s="839"/>
      <c r="F106" s="844"/>
      <c r="G106" s="845"/>
      <c r="H106" s="845"/>
      <c r="I106" s="846">
        <f>I105</f>
        <v>0</v>
      </c>
      <c r="J106" s="845"/>
    </row>
    <row r="107" spans="1:10" ht="17.25" hidden="1">
      <c r="A107" s="140"/>
      <c r="B107" s="843"/>
      <c r="C107" s="843"/>
      <c r="D107" s="843"/>
      <c r="E107" s="844"/>
      <c r="F107" s="844"/>
      <c r="G107" s="845"/>
      <c r="H107" s="845"/>
      <c r="I107" s="846"/>
      <c r="J107" s="845"/>
    </row>
    <row r="108" spans="2:10" ht="18" hidden="1">
      <c r="B108" s="848"/>
      <c r="C108" s="848"/>
      <c r="D108" s="849"/>
      <c r="E108" s="850"/>
      <c r="F108" s="851"/>
      <c r="G108" s="851"/>
      <c r="H108" s="851"/>
      <c r="I108" s="852">
        <f>I115+I117</f>
        <v>0</v>
      </c>
      <c r="J108" s="851"/>
    </row>
    <row r="109" spans="2:10" ht="63.75" customHeight="1" hidden="1">
      <c r="B109" s="686"/>
      <c r="C109" s="674"/>
      <c r="D109" s="674"/>
      <c r="E109" s="687"/>
      <c r="F109" s="835"/>
      <c r="G109" s="829"/>
      <c r="H109" s="829"/>
      <c r="I109" s="836"/>
      <c r="J109" s="831"/>
    </row>
    <row r="110" spans="2:10" ht="81.75" customHeight="1" hidden="1">
      <c r="B110" s="686"/>
      <c r="C110" s="674"/>
      <c r="D110" s="674"/>
      <c r="E110" s="687"/>
      <c r="F110" s="835"/>
      <c r="G110" s="829"/>
      <c r="H110" s="829"/>
      <c r="I110" s="836"/>
      <c r="J110" s="831"/>
    </row>
    <row r="111" spans="2:10" ht="74.25" customHeight="1" hidden="1">
      <c r="B111" s="686"/>
      <c r="C111" s="674"/>
      <c r="D111" s="674"/>
      <c r="E111" s="687"/>
      <c r="F111" s="835"/>
      <c r="G111" s="829"/>
      <c r="H111" s="829"/>
      <c r="I111" s="836"/>
      <c r="J111" s="831"/>
    </row>
    <row r="112" spans="2:10" ht="66.75" customHeight="1" hidden="1">
      <c r="B112" s="686"/>
      <c r="C112" s="674"/>
      <c r="D112" s="674"/>
      <c r="E112" s="687"/>
      <c r="F112" s="835"/>
      <c r="G112" s="829"/>
      <c r="H112" s="829"/>
      <c r="I112" s="836"/>
      <c r="J112" s="831"/>
    </row>
    <row r="113" spans="2:10" ht="70.5" customHeight="1" hidden="1">
      <c r="B113" s="686"/>
      <c r="C113" s="674"/>
      <c r="D113" s="674"/>
      <c r="E113" s="687"/>
      <c r="F113" s="835"/>
      <c r="G113" s="829"/>
      <c r="H113" s="829"/>
      <c r="I113" s="836"/>
      <c r="J113" s="831"/>
    </row>
    <row r="114" spans="2:10" ht="138.75" customHeight="1" hidden="1">
      <c r="B114" s="686"/>
      <c r="C114" s="674"/>
      <c r="D114" s="674"/>
      <c r="E114" s="687"/>
      <c r="F114" s="835"/>
      <c r="G114" s="829"/>
      <c r="H114" s="829"/>
      <c r="I114" s="836"/>
      <c r="J114" s="831"/>
    </row>
    <row r="115" spans="2:10" ht="31.5" customHeight="1" hidden="1">
      <c r="B115" s="680"/>
      <c r="C115" s="681"/>
      <c r="D115" s="681"/>
      <c r="E115" s="682"/>
      <c r="F115" s="835"/>
      <c r="G115" s="829"/>
      <c r="H115" s="829"/>
      <c r="I115" s="830">
        <f>I109+I110+I111+I112+I113+I114</f>
        <v>0</v>
      </c>
      <c r="J115" s="831"/>
    </row>
    <row r="116" spans="2:10" ht="92.25" customHeight="1" hidden="1">
      <c r="B116" s="832"/>
      <c r="C116" s="833"/>
      <c r="D116" s="833"/>
      <c r="E116" s="834"/>
      <c r="F116" s="835"/>
      <c r="G116" s="829"/>
      <c r="H116" s="829"/>
      <c r="I116" s="836"/>
      <c r="J116" s="695"/>
    </row>
    <row r="117" spans="2:10" ht="17.25" hidden="1">
      <c r="B117" s="680"/>
      <c r="C117" s="681"/>
      <c r="D117" s="681"/>
      <c r="E117" s="682"/>
      <c r="F117" s="741"/>
      <c r="G117" s="683"/>
      <c r="H117" s="683"/>
      <c r="I117" s="684">
        <f>I116</f>
        <v>0</v>
      </c>
      <c r="J117" s="685"/>
    </row>
    <row r="118" spans="2:10" ht="41.25" customHeight="1" hidden="1">
      <c r="B118" s="858"/>
      <c r="C118" s="858"/>
      <c r="D118" s="858"/>
      <c r="E118" s="859"/>
      <c r="F118" s="860"/>
      <c r="G118" s="861"/>
      <c r="H118" s="861"/>
      <c r="I118" s="852">
        <f>I120</f>
        <v>0</v>
      </c>
      <c r="J118" s="861"/>
    </row>
    <row r="119" spans="2:10" ht="105" customHeight="1" hidden="1">
      <c r="B119" s="847"/>
      <c r="C119" s="847"/>
      <c r="D119" s="847"/>
      <c r="E119" s="676"/>
      <c r="F119" s="862"/>
      <c r="G119" s="677"/>
      <c r="H119" s="677"/>
      <c r="I119" s="678"/>
      <c r="J119" s="677"/>
    </row>
    <row r="120" spans="2:10" ht="17.25" hidden="1">
      <c r="B120" s="893"/>
      <c r="C120" s="893"/>
      <c r="D120" s="893"/>
      <c r="E120" s="839"/>
      <c r="F120" s="894"/>
      <c r="G120" s="895"/>
      <c r="H120" s="895"/>
      <c r="I120" s="896">
        <f>I119</f>
        <v>0</v>
      </c>
      <c r="J120" s="895"/>
    </row>
    <row r="121" spans="2:10" s="3" customFormat="1" ht="18" thickBot="1">
      <c r="B121" s="1077"/>
      <c r="C121" s="1078"/>
      <c r="D121" s="1079"/>
      <c r="E121" s="897" t="s">
        <v>75</v>
      </c>
      <c r="F121" s="898"/>
      <c r="G121" s="897"/>
      <c r="H121" s="897"/>
      <c r="I121" s="885">
        <f>I10+I21+I18</f>
        <v>0</v>
      </c>
      <c r="J121" s="899"/>
    </row>
    <row r="122" spans="5:7" ht="18">
      <c r="E122" s="211" t="s">
        <v>1043</v>
      </c>
      <c r="G122" s="211" t="s">
        <v>1044</v>
      </c>
    </row>
  </sheetData>
  <sheetProtection/>
  <mergeCells count="11">
    <mergeCell ref="G1:I2"/>
    <mergeCell ref="B3:J3"/>
    <mergeCell ref="B87:B93"/>
    <mergeCell ref="C87:C93"/>
    <mergeCell ref="D87:D93"/>
    <mergeCell ref="E87:E93"/>
    <mergeCell ref="B96:B102"/>
    <mergeCell ref="C96:C102"/>
    <mergeCell ref="D96:D102"/>
    <mergeCell ref="E96:E102"/>
    <mergeCell ref="B121:D121"/>
  </mergeCells>
  <printOptions/>
  <pageMargins left="0.7086614173228347" right="0.7086614173228347" top="0.7480314960629921" bottom="0.7480314960629921"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Марія</cp:lastModifiedBy>
  <cp:lastPrinted>2021-06-11T12:06:21Z</cp:lastPrinted>
  <dcterms:created xsi:type="dcterms:W3CDTF">2014-01-17T10:52:16Z</dcterms:created>
  <dcterms:modified xsi:type="dcterms:W3CDTF">2021-06-11T12:07:58Z</dcterms:modified>
  <cp:category/>
  <cp:version/>
  <cp:contentType/>
  <cp:contentStatus/>
</cp:coreProperties>
</file>